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Отдел свода и контроля\!Общая\МЗ ПХД 2024\ПЛАНЫ\7\"/>
    </mc:Choice>
  </mc:AlternateContent>
  <bookViews>
    <workbookView xWindow="0" yWindow="0" windowWidth="23040" windowHeight="9197"/>
  </bookViews>
  <sheets>
    <sheet name="1-3 стр" sheetId="2" r:id="rId1"/>
    <sheet name="4-5 стр" sheetId="3" r:id="rId2"/>
    <sheet name="1-3 стр (2)" sheetId="5" r:id="rId3"/>
  </sheets>
  <definedNames>
    <definedName name="_xlnm.Print_Titles" localSheetId="0">'1-3 стр'!$19:$21</definedName>
    <definedName name="_xlnm.Print_Titles" localSheetId="2">'1-3 стр (2)'!#REF!</definedName>
    <definedName name="_xlnm.Print_Titles" localSheetId="1">'4-5 стр'!$4:$6</definedName>
    <definedName name="_xlnm.Print_Area" localSheetId="0">'1-3 стр'!$A$1:$H$78</definedName>
    <definedName name="_xlnm.Print_Area" localSheetId="2">'1-3 стр (2)'!$A$1:$H$18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33" i="2"/>
  <c r="E37" i="2"/>
  <c r="E32" i="2"/>
  <c r="E22" i="2"/>
  <c r="E31" i="2" l="1"/>
  <c r="G28" i="2" l="1"/>
  <c r="F28" i="2"/>
  <c r="F18" i="3" l="1"/>
  <c r="F47" i="2" l="1"/>
  <c r="G47" i="2"/>
  <c r="E47" i="2"/>
  <c r="N26" i="2" l="1"/>
  <c r="G21" i="3" l="1"/>
  <c r="F63" i="2" l="1"/>
  <c r="G63" i="2"/>
  <c r="E63" i="2"/>
  <c r="G11" i="3" l="1"/>
  <c r="H11" i="3"/>
  <c r="E24" i="2" l="1"/>
  <c r="K20" i="2" s="1"/>
  <c r="F11" i="3" l="1"/>
  <c r="F33" i="2"/>
  <c r="G33" i="2"/>
  <c r="F24" i="2" l="1"/>
  <c r="G24" i="2"/>
  <c r="E53" i="2" l="1"/>
  <c r="F53" i="2"/>
  <c r="G53" i="2"/>
  <c r="H33" i="3" l="1"/>
  <c r="H30" i="3" s="1"/>
  <c r="H29" i="3" s="1"/>
  <c r="G32" i="3"/>
  <c r="G30" i="3" s="1"/>
  <c r="G29" i="3" s="1"/>
  <c r="F31" i="3"/>
  <c r="F30" i="3" s="1"/>
  <c r="F29" i="3" s="1"/>
  <c r="H28" i="3"/>
  <c r="H25" i="3" s="1"/>
  <c r="H24" i="3" s="1"/>
  <c r="G27" i="3"/>
  <c r="G25" i="3" s="1"/>
  <c r="G24" i="3" s="1"/>
  <c r="F26" i="3"/>
  <c r="F25" i="3" s="1"/>
  <c r="F24" i="3" s="1"/>
  <c r="H21" i="3"/>
  <c r="F21" i="3"/>
  <c r="H18" i="3"/>
  <c r="G18" i="3"/>
  <c r="H15" i="3"/>
  <c r="G15" i="3"/>
  <c r="F15" i="3"/>
  <c r="H14" i="3" l="1"/>
  <c r="H7" i="3" s="1"/>
  <c r="G14" i="3"/>
  <c r="G7" i="3" s="1"/>
  <c r="F14" i="3"/>
  <c r="F7" i="3" s="1"/>
  <c r="F42" i="2"/>
  <c r="G42" i="2"/>
  <c r="E42" i="2"/>
  <c r="F76" i="2"/>
  <c r="G76" i="2"/>
  <c r="E76" i="2"/>
  <c r="F71" i="2"/>
  <c r="G71" i="2"/>
  <c r="E71" i="2"/>
  <c r="F61" i="2"/>
  <c r="G61" i="2"/>
  <c r="E61" i="2"/>
  <c r="F51" i="2"/>
  <c r="G51" i="2"/>
  <c r="E51" i="2"/>
  <c r="F56" i="2"/>
  <c r="G56" i="2"/>
  <c r="E56" i="2"/>
  <c r="F40" i="2" l="1"/>
  <c r="G40" i="2"/>
  <c r="E40" i="2"/>
</calcChain>
</file>

<file path=xl/sharedStrings.xml><?xml version="1.0" encoding="utf-8"?>
<sst xmlns="http://schemas.openxmlformats.org/spreadsheetml/2006/main" count="237" uniqueCount="137">
  <si>
    <t>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</si>
  <si>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</si>
  <si>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</si>
  <si>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</si>
  <si>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</si>
  <si>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</si>
  <si>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</si>
  <si>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рубль</t>
  </si>
  <si>
    <t>по ОКЕИ</t>
  </si>
  <si>
    <t>Раздел 1</t>
  </si>
  <si>
    <t>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</si>
  <si>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</si>
  <si>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</si>
  <si>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</si>
  <si>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</si>
  <si>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</si>
  <si>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Остаток средств на конец текущего финансового года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</si>
  <si>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</si>
  <si>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</si>
  <si>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</si>
  <si>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Учреждения,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</si>
  <si>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</si>
  <si>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</si>
  <si>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</si>
  <si>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прочие поступления, всего</t>
  </si>
  <si>
    <t>из них:</t>
  </si>
  <si>
    <t>увеличение остатков денежных средств за счёт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</si>
  <si>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</si>
  <si>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</si>
  <si>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</si>
  <si>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</si>
  <si>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</si>
  <si>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</si>
  <si>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</si>
  <si>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</si>
  <si>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</si>
  <si>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</si>
  <si>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</si>
  <si>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</si>
  <si>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</si>
  <si>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</si>
  <si>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</si>
  <si>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</si>
  <si>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причинённого в результате деятельности учреждения</t>
  </si>
  <si>
    <t>расходы на закупку товаров, работ, услуг, всего</t>
  </si>
  <si>
    <t>закупку товаров, работ, услуг в целях капитального ремонта муниципального имущества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</si>
  <si>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</si>
  <si>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</si>
  <si>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</si>
  <si>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</si>
  <si>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</si>
  <si>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</si>
  <si>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 xml:space="preserve">Раздел 2 </t>
  </si>
  <si>
    <t>Сведения по выплатам на закупки товаров, работ, услуг</t>
  </si>
  <si>
    <t>№ п/п</t>
  </si>
  <si>
    <t>1.</t>
  </si>
  <si>
    <t>Выплаты на закупку товаров, работ, услуг, всего</t>
  </si>
  <si>
    <t>1.1.</t>
  </si>
  <si>
    <t>1.2.</t>
  </si>
  <si>
    <t>1.3.</t>
  </si>
  <si>
    <t>1.4.</t>
  </si>
  <si>
    <t>1.4.1.</t>
  </si>
  <si>
    <t>за счёт субсидий, предоставляемых на финансовое обеспечение выполнения государственного (муниципального) задания, в том числе:</t>
  </si>
  <si>
    <t>1.4.1.1.</t>
  </si>
  <si>
    <t>в соответствии с законом № 44-ФЗ</t>
  </si>
  <si>
    <t>1.4.1.2.</t>
  </si>
  <si>
    <t>в соответствии с законом № 223-ФЗ</t>
  </si>
  <si>
    <t>1.4.2.</t>
  </si>
  <si>
    <t>за счёт субсидий, предоставляемых в соответствии с абзацем вторым пункта 1 статьи 78.1 Бюджетного кодекса Российской Федерации, в том числе:</t>
  </si>
  <si>
    <t>1.4.2.1.</t>
  </si>
  <si>
    <t>1.4.2.2.</t>
  </si>
  <si>
    <t>1.4.3.</t>
  </si>
  <si>
    <t>за счёт прочих источников финансового обеспечения</t>
  </si>
  <si>
    <t>1.4.3.1.</t>
  </si>
  <si>
    <t>1.4.3.2.</t>
  </si>
  <si>
    <t>2.</t>
  </si>
  <si>
    <t>Итого по контрактам, планируемым к заключению в соответствующем финансовом году в соответствии с законом № 44-ФЗ, по соответствующему году закупки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</si>
  <si>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</si>
  <si>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</si>
  <si>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законом № 223-ФЗ, по соответствующему году закупки</t>
  </si>
  <si>
    <t>Остаток средств на начало текущего финансового года</t>
  </si>
  <si>
    <t>субсидии на финансовое обеспечение выполнения муниципального задания за счёт средств местного бюджета (бюджета муниципального образования город Краснодар) (далее – местный бюджет)</t>
  </si>
  <si>
    <t>Год начала закупки</t>
  </si>
  <si>
    <t xml:space="preserve">по контрактам (договорам), заключённым до начала текущего финансового года без применения норм Федерального закона от 05.04.2013 № 44-ФЗ «О контрактной системе в сфере закупок товаров, работ, услуг для обеспечения государственных и муниципальных нужд» (далее – закон № 44-ФЗ) и Федерального закона от 18.07.2011 № 223-ФЗ «О закупках товаров, работ, услуг отдельными видами юридических лиц» (далее – закон № 223-ФЗ) </t>
  </si>
  <si>
    <t>по контрактам (договорам), планируемым к заключению в соответствующем финансовом году без применения норм  закона № 44-ФЗ и закона № 223-ФЗ</t>
  </si>
  <si>
    <t>по контрактам (договорам), заключенным до начала текущего финансового года с учетом требований  закона № 44-ФЗ и закона № 223-ФЗ</t>
  </si>
  <si>
    <t>по контрактам (договорам), планируемым к заключению в соответствующем финансовом году с учетом требований  закона № 44-ФЗ и  закона № 223-ФЗ, в том числе:</t>
  </si>
  <si>
    <t>Орган в ведении которого 
находится Учреждение:</t>
  </si>
  <si>
    <t xml:space="preserve">Учреждение:   </t>
  </si>
  <si>
    <t>Департамент образования администрации муниципального образования город Краснодар</t>
  </si>
  <si>
    <t xml:space="preserve">          (подпись)                                           (расшифровка подписи)</t>
  </si>
  <si>
    <t xml:space="preserve">обеспечение предупредительных мер по сокращению производственного травматизма и профессиональных заболеваний работников </t>
  </si>
  <si>
    <t>приобретение товаров, работ, услуг в пользу граждан в целях их социального обеспечения</t>
  </si>
  <si>
    <t xml:space="preserve">  (расшифровка подписи)</t>
  </si>
  <si>
    <t>только мз</t>
  </si>
  <si>
    <t>мз+платные+родительская</t>
  </si>
  <si>
    <t>аренда</t>
  </si>
  <si>
    <t>только 9</t>
  </si>
  <si>
    <t>пожертвования+9</t>
  </si>
  <si>
    <r>
      <t xml:space="preserve">_________________          </t>
    </r>
    <r>
      <rPr>
        <u/>
        <sz val="12"/>
        <color theme="1"/>
        <rFont val="Times New Roman"/>
        <family val="1"/>
        <charset val="204"/>
      </rPr>
      <t xml:space="preserve">               И.Г.Левицкая                 </t>
    </r>
  </si>
  <si>
    <t>03300291</t>
  </si>
  <si>
    <t>в том числе: целевые субсидии</t>
  </si>
  <si>
    <t xml:space="preserve">  (подпись)  </t>
  </si>
  <si>
    <t>1.3.1.</t>
  </si>
  <si>
    <t>1.3.2.</t>
  </si>
  <si>
    <t xml:space="preserve">Код по бюджетной классификации Российской Федерации </t>
  </si>
  <si>
    <t>4.1.</t>
  </si>
  <si>
    <t>Код бюджетной классификации Российской Федерации</t>
  </si>
  <si>
    <t>919.02.0002</t>
  </si>
  <si>
    <t xml:space="preserve">закупку научно-исследовательских и опытно-конструкторских работ и технологических работ </t>
  </si>
  <si>
    <t>прочую закупку товаров, работ и услуг</t>
  </si>
  <si>
    <t>закупку  энергетических ресурсов</t>
  </si>
  <si>
    <t>контроль</t>
  </si>
  <si>
    <t>итого</t>
  </si>
  <si>
    <t>Директор муниципального бюджетного   общеобразовательного  учреждения муниципального образования город Краснодар средней общеобразовательной школы № 7 имени Евдокии Давыдовны Бершанской</t>
  </si>
  <si>
    <t>муниципальное бюджетное  общеобразовательное  учреждение муниципального образования город Краснодар средняя общеобразовательная школа № 7 имени Евдокии Давыдовны Бершанской</t>
  </si>
  <si>
    <t>033НИЮЩ8</t>
  </si>
  <si>
    <t>Директор муниципального бюджетного  общеобразовательного  учреждения муниципального образования город Краснодар средней общеобразовательной школы № 7 имени Евдокии Давыдовны Бершанской</t>
  </si>
  <si>
    <t>970.98.0001</t>
  </si>
  <si>
    <r>
      <t xml:space="preserve">Исполнитель: главный специалист  </t>
    </r>
    <r>
      <rPr>
        <u/>
        <sz val="9"/>
        <color theme="1"/>
        <rFont val="Times New Roman"/>
        <family val="1"/>
        <charset val="204"/>
      </rPr>
      <t>отдела свода и контроля</t>
    </r>
    <r>
      <rPr>
        <sz val="9"/>
        <color theme="1"/>
        <rFont val="Times New Roman"/>
        <family val="1"/>
        <charset val="204"/>
      </rPr>
      <t xml:space="preserve">       Т.В. Серова    </t>
    </r>
    <r>
      <rPr>
        <u/>
        <sz val="9"/>
        <color theme="1"/>
        <rFont val="Times New Roman"/>
        <family val="1"/>
        <charset val="204"/>
      </rPr>
      <t>2344746</t>
    </r>
  </si>
  <si>
    <t>Главный бухгалтер филиала № 3 МКУ МО г.Краснодар "ЦБ ДО АМО г.Краснодар"</t>
  </si>
  <si>
    <t>О.В. Енина</t>
  </si>
  <si>
    <t>План финансово-хозяйственной деятельности на 2024г.</t>
  </si>
  <si>
    <t xml:space="preserve">(на 2024 г. и плановый период 2025 и 2026 годов) 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</si>
  <si>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</si>
  <si>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</si>
  <si>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</si>
  <si>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План финансово-хозяйственной деятельности на 2024 г.</t>
  </si>
  <si>
    <t>от «       »                       2024 г.</t>
  </si>
  <si>
    <t xml:space="preserve">«       »                       </t>
  </si>
  <si>
    <t>919.01.0001</t>
  </si>
  <si>
    <t>970980001</t>
  </si>
  <si>
    <t>970980004</t>
  </si>
  <si>
    <t>970990090</t>
  </si>
  <si>
    <t>от « 31  »        января            2024 г.</t>
  </si>
  <si>
    <t>«   31    »01                            2024 г.</t>
  </si>
  <si>
    <t>31 января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</si>
</sst>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000"/>
    <numFmt numFmtId="165" formatCode="#,##0.00;[Red]\-#,##0.00;0.00"/>
    <numFmt numFmtId="166" formatCode="000\.00\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9"/>
      <color rgb="FFFF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8" fillId="0" borderId="0"/>
    <xf numFmtId="0" fontId="20" fillId="0" borderId="0"/>
    <xf numFmtId="0" fontId="23" fillId="0" borderId="0"/>
    <xf numFmtId="0" fontId="27" fillId="0" borderId="0"/>
  </cellStyleXfs>
  <cellXfs count="10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/>
    <xf numFmtId="164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justify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justify" vertical="center" wrapText="1"/>
    </xf>
    <xf numFmtId="0" fontId="10" fillId="0" borderId="0" xfId="0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5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165" fontId="19" fillId="2" borderId="1" xfId="5" applyNumberFormat="1" applyFont="1" applyFill="1" applyBorder="1" applyAlignment="1" applyProtection="1">
      <protection hidden="1"/>
    </xf>
    <xf numFmtId="0" fontId="14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/>
    <xf numFmtId="165" fontId="21" fillId="0" borderId="9" xfId="6" applyNumberFormat="1" applyFont="1" applyFill="1" applyBorder="1" applyAlignment="1" applyProtection="1">
      <protection hidden="1"/>
    </xf>
    <xf numFmtId="166" fontId="22" fillId="3" borderId="1" xfId="0" applyNumberFormat="1" applyFont="1" applyFill="1" applyBorder="1" applyAlignment="1" applyProtection="1">
      <alignment horizontal="center" vertical="center"/>
      <protection hidden="1"/>
    </xf>
    <xf numFmtId="165" fontId="22" fillId="3" borderId="1" xfId="0" applyNumberFormat="1" applyFont="1" applyFill="1" applyBorder="1" applyAlignment="1" applyProtection="1">
      <protection hidden="1"/>
    </xf>
    <xf numFmtId="166" fontId="22" fillId="3" borderId="9" xfId="0" applyNumberFormat="1" applyFont="1" applyFill="1" applyBorder="1" applyAlignment="1" applyProtection="1">
      <alignment horizontal="center" vertical="center"/>
      <protection hidden="1"/>
    </xf>
    <xf numFmtId="4" fontId="8" fillId="0" borderId="0" xfId="0" applyNumberFormat="1" applyFont="1" applyFill="1"/>
    <xf numFmtId="0" fontId="8" fillId="3" borderId="0" xfId="0" applyFont="1" applyFill="1"/>
    <xf numFmtId="43" fontId="8" fillId="2" borderId="0" xfId="1" applyFont="1" applyFill="1"/>
    <xf numFmtId="4" fontId="9" fillId="3" borderId="0" xfId="0" applyNumberFormat="1" applyFont="1" applyFill="1"/>
    <xf numFmtId="0" fontId="24" fillId="0" borderId="0" xfId="0" applyFont="1" applyFill="1"/>
    <xf numFmtId="43" fontId="24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165" fontId="9" fillId="0" borderId="0" xfId="0" applyNumberFormat="1" applyFont="1" applyFill="1"/>
    <xf numFmtId="43" fontId="9" fillId="3" borderId="0" xfId="1" applyFont="1" applyFill="1"/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" xfId="3"/>
    <cellStyle name="Обычный 2 2" xfId="5"/>
    <cellStyle name="Обычный 3" xfId="6"/>
    <cellStyle name="Обычный 4" xfId="7"/>
    <cellStyle name="Обычный 5" xfId="8"/>
    <cellStyle name="Финансовый" xfId="1" builtinId="3"/>
    <cellStyle name="Финансовый 2" xfId="2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garantf1://12088083.0/" TargetMode="External"/><Relationship Id="rId3" Type="http://schemas.openxmlformats.org/officeDocument/2006/relationships/hyperlink" Target="garantf1://12088083.0/" TargetMode="External"/><Relationship Id="rId7" Type="http://schemas.openxmlformats.org/officeDocument/2006/relationships/hyperlink" Target="garantf1://12012604.78111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garantf1://70253464.0/" TargetMode="External"/><Relationship Id="rId1" Type="http://schemas.openxmlformats.org/officeDocument/2006/relationships/hyperlink" Target="garantf1://12088083.0/" TargetMode="External"/><Relationship Id="rId6" Type="http://schemas.openxmlformats.org/officeDocument/2006/relationships/hyperlink" Target="garantf1://70253464.0/" TargetMode="External"/><Relationship Id="rId11" Type="http://schemas.openxmlformats.org/officeDocument/2006/relationships/hyperlink" Target="garantf1://70253464.0/" TargetMode="External"/><Relationship Id="rId5" Type="http://schemas.openxmlformats.org/officeDocument/2006/relationships/hyperlink" Target="garantf1://12088083.0/" TargetMode="External"/><Relationship Id="rId10" Type="http://schemas.openxmlformats.org/officeDocument/2006/relationships/hyperlink" Target="garantf1://12088083.0/" TargetMode="External"/><Relationship Id="rId4" Type="http://schemas.openxmlformats.org/officeDocument/2006/relationships/hyperlink" Target="garantf1://70253464.0/" TargetMode="External"/><Relationship Id="rId9" Type="http://schemas.openxmlformats.org/officeDocument/2006/relationships/hyperlink" Target="garantf1://70253464.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zoomScaleNormal="100" workbookViewId="0">
      <selection activeCell="T77" sqref="T77"/>
    </sheetView>
  </sheetViews>
  <sheetFormatPr defaultColWidth="8.625" defaultRowHeight="14.3" x14ac:dyDescent="0.25"/>
  <cols>
    <col min="1" max="1" width="28.625" style="15" customWidth="1"/>
    <col min="2" max="2" width="26.375" style="15" customWidth="1"/>
    <col min="3" max="3" width="9" style="15" customWidth="1"/>
    <col min="4" max="4" width="9.875" style="15" customWidth="1"/>
    <col min="5" max="5" width="14.375" style="15" customWidth="1"/>
    <col min="6" max="6" width="13.375" style="15" customWidth="1"/>
    <col min="7" max="7" width="13.625" style="15" customWidth="1"/>
    <col min="8" max="8" width="12.625" style="15" customWidth="1"/>
    <col min="9" max="9" width="11.875" style="15" hidden="1" customWidth="1"/>
    <col min="10" max="10" width="12.875" style="15" hidden="1" customWidth="1"/>
    <col min="11" max="11" width="14.375" style="15" hidden="1" customWidth="1"/>
    <col min="12" max="12" width="0" style="15" hidden="1" customWidth="1"/>
    <col min="13" max="13" width="10.625" style="15" hidden="1" customWidth="1"/>
    <col min="14" max="16" width="0" style="15" hidden="1" customWidth="1"/>
    <col min="17" max="16384" width="8.625" style="15"/>
  </cols>
  <sheetData>
    <row r="1" spans="1:8" s="8" customFormat="1" ht="15.65" x14ac:dyDescent="0.25">
      <c r="E1" s="74" t="s">
        <v>0</v>
      </c>
      <c r="F1" s="74"/>
      <c r="G1" s="74"/>
      <c r="H1" s="74"/>
    </row>
    <row r="2" spans="1:8" s="8" customFormat="1" ht="93.25" customHeight="1" x14ac:dyDescent="0.25">
      <c r="A2" s="85"/>
      <c r="B2" s="85"/>
      <c r="E2" s="74" t="s">
        <v>117</v>
      </c>
      <c r="F2" s="74"/>
      <c r="G2" s="74"/>
      <c r="H2" s="74"/>
    </row>
    <row r="3" spans="1:8" s="8" customFormat="1" ht="19.899999999999999" customHeight="1" x14ac:dyDescent="0.25">
      <c r="A3" s="85"/>
      <c r="B3" s="85"/>
      <c r="E3" s="85" t="s">
        <v>99</v>
      </c>
      <c r="F3" s="85"/>
      <c r="G3" s="85"/>
      <c r="H3" s="85"/>
    </row>
    <row r="4" spans="1:8" s="8" customFormat="1" ht="15.65" x14ac:dyDescent="0.25">
      <c r="A4" s="81"/>
      <c r="B4" s="81"/>
      <c r="E4" s="86" t="s">
        <v>90</v>
      </c>
      <c r="F4" s="86"/>
      <c r="G4" s="86"/>
      <c r="H4" s="86"/>
    </row>
    <row r="5" spans="1:8" s="8" customFormat="1" ht="16.3" x14ac:dyDescent="0.25">
      <c r="E5" s="81" t="s">
        <v>135</v>
      </c>
      <c r="F5" s="82"/>
      <c r="G5" s="82"/>
      <c r="H5" s="82"/>
    </row>
    <row r="6" spans="1:8" s="9" customFormat="1" ht="24.65" customHeight="1" x14ac:dyDescent="0.3">
      <c r="A6" s="84" t="s">
        <v>122</v>
      </c>
      <c r="B6" s="84"/>
      <c r="C6" s="84"/>
      <c r="D6" s="84"/>
      <c r="E6" s="84"/>
      <c r="F6" s="84"/>
      <c r="G6" s="84"/>
      <c r="H6" s="84"/>
    </row>
    <row r="7" spans="1:8" s="9" customFormat="1" ht="15.65" customHeight="1" x14ac:dyDescent="0.3">
      <c r="A7" s="84" t="s">
        <v>123</v>
      </c>
      <c r="B7" s="84"/>
      <c r="C7" s="84"/>
      <c r="D7" s="84"/>
      <c r="E7" s="84"/>
      <c r="F7" s="84"/>
      <c r="G7" s="84"/>
      <c r="H7" s="84"/>
    </row>
    <row r="8" spans="1:8" s="8" customFormat="1" ht="19.899999999999999" customHeight="1" x14ac:dyDescent="0.25">
      <c r="A8" s="83" t="s">
        <v>134</v>
      </c>
      <c r="B8" s="83"/>
      <c r="C8" s="83"/>
      <c r="D8" s="83"/>
      <c r="E8" s="83"/>
      <c r="F8" s="83"/>
      <c r="G8" s="83"/>
      <c r="H8" s="83"/>
    </row>
    <row r="9" spans="1:8" s="8" customFormat="1" ht="22.95" customHeight="1" x14ac:dyDescent="0.25">
      <c r="A9" s="74" t="s">
        <v>87</v>
      </c>
      <c r="B9" s="72" t="s">
        <v>89</v>
      </c>
      <c r="C9" s="72"/>
      <c r="D9" s="72"/>
      <c r="E9" s="72"/>
      <c r="F9" s="72"/>
      <c r="G9" s="10"/>
      <c r="H9" s="5" t="s">
        <v>1</v>
      </c>
    </row>
    <row r="10" spans="1:8" s="8" customFormat="1" ht="19.899999999999999" customHeight="1" x14ac:dyDescent="0.25">
      <c r="A10" s="74"/>
      <c r="B10" s="72"/>
      <c r="C10" s="72"/>
      <c r="D10" s="72"/>
      <c r="E10" s="72"/>
      <c r="F10" s="72"/>
      <c r="G10" s="4" t="s">
        <v>2</v>
      </c>
      <c r="H10" s="11">
        <v>45322</v>
      </c>
    </row>
    <row r="11" spans="1:8" s="8" customFormat="1" ht="30.75" customHeight="1" x14ac:dyDescent="0.25">
      <c r="A11" s="34"/>
      <c r="B11" s="34"/>
      <c r="C11" s="34"/>
      <c r="D11" s="34"/>
      <c r="E11" s="67"/>
      <c r="F11" s="67"/>
      <c r="G11" s="4" t="s">
        <v>3</v>
      </c>
      <c r="H11" s="12" t="s">
        <v>100</v>
      </c>
    </row>
    <row r="12" spans="1:8" s="8" customFormat="1" ht="26.5" customHeight="1" x14ac:dyDescent="0.25">
      <c r="A12" s="34"/>
      <c r="B12" s="34"/>
      <c r="C12" s="34"/>
      <c r="D12" s="34"/>
      <c r="E12" s="67"/>
      <c r="F12" s="67"/>
      <c r="G12" s="4" t="s">
        <v>4</v>
      </c>
      <c r="H12" s="5">
        <v>925</v>
      </c>
    </row>
    <row r="13" spans="1:8" s="8" customFormat="1" ht="63" customHeight="1" x14ac:dyDescent="0.25">
      <c r="A13" s="13" t="s">
        <v>88</v>
      </c>
      <c r="B13" s="72" t="s">
        <v>115</v>
      </c>
      <c r="C13" s="73"/>
      <c r="D13" s="73"/>
      <c r="E13" s="73"/>
      <c r="F13" s="73"/>
      <c r="G13" s="4" t="s">
        <v>3</v>
      </c>
      <c r="H13" s="64" t="s">
        <v>116</v>
      </c>
    </row>
    <row r="14" spans="1:8" s="8" customFormat="1" ht="30.25" customHeight="1" x14ac:dyDescent="0.25">
      <c r="A14" s="34"/>
      <c r="B14" s="34"/>
      <c r="C14" s="34"/>
      <c r="D14" s="34"/>
      <c r="E14" s="67"/>
      <c r="F14" s="67"/>
      <c r="G14" s="4" t="s">
        <v>5</v>
      </c>
      <c r="H14" s="5">
        <v>2312053379</v>
      </c>
    </row>
    <row r="15" spans="1:8" s="8" customFormat="1" ht="21.75" customHeight="1" x14ac:dyDescent="0.25">
      <c r="A15" s="74" t="s">
        <v>7</v>
      </c>
      <c r="B15" s="74"/>
      <c r="C15" s="34"/>
      <c r="D15" s="34"/>
      <c r="E15" s="67"/>
      <c r="F15" s="67"/>
      <c r="G15" s="4" t="s">
        <v>6</v>
      </c>
      <c r="H15" s="5">
        <v>231201001</v>
      </c>
    </row>
    <row r="16" spans="1:8" s="8" customFormat="1" ht="23.3" customHeight="1" x14ac:dyDescent="0.25">
      <c r="A16" s="34"/>
      <c r="B16" s="34"/>
      <c r="C16" s="34"/>
      <c r="D16" s="34"/>
      <c r="E16" s="67"/>
      <c r="F16" s="67"/>
      <c r="G16" s="4" t="s">
        <v>8</v>
      </c>
      <c r="H16" s="5">
        <v>383</v>
      </c>
    </row>
    <row r="17" spans="1:14" s="14" customFormat="1" ht="20.399999999999999" customHeight="1" x14ac:dyDescent="0.25">
      <c r="B17" s="76" t="s">
        <v>9</v>
      </c>
      <c r="C17" s="76"/>
      <c r="D17" s="76"/>
      <c r="E17" s="76"/>
      <c r="F17" s="76"/>
      <c r="G17" s="76"/>
      <c r="H17" s="76"/>
    </row>
    <row r="18" spans="1:14" s="14" customFormat="1" ht="30.25" customHeight="1" x14ac:dyDescent="0.25">
      <c r="B18" s="76" t="s">
        <v>10</v>
      </c>
      <c r="C18" s="76"/>
      <c r="D18" s="76"/>
      <c r="E18" s="76"/>
      <c r="F18" s="76"/>
      <c r="G18" s="76"/>
      <c r="H18" s="76"/>
    </row>
    <row r="19" spans="1:14" s="3" customFormat="1" ht="36" customHeight="1" x14ac:dyDescent="0.2">
      <c r="A19" s="75" t="s">
        <v>11</v>
      </c>
      <c r="B19" s="75"/>
      <c r="C19" s="75" t="s">
        <v>12</v>
      </c>
      <c r="D19" s="75" t="s">
        <v>107</v>
      </c>
      <c r="E19" s="75" t="s">
        <v>13</v>
      </c>
      <c r="F19" s="75"/>
      <c r="G19" s="75"/>
      <c r="H19" s="75"/>
      <c r="K19" s="55" t="s">
        <v>112</v>
      </c>
    </row>
    <row r="20" spans="1:14" s="3" customFormat="1" ht="54.7" customHeight="1" x14ac:dyDescent="0.2">
      <c r="A20" s="75"/>
      <c r="B20" s="75"/>
      <c r="C20" s="75"/>
      <c r="D20" s="75"/>
      <c r="E20" s="65" t="s">
        <v>124</v>
      </c>
      <c r="F20" s="65" t="s">
        <v>125</v>
      </c>
      <c r="G20" s="65" t="s">
        <v>126</v>
      </c>
      <c r="H20" s="65" t="s">
        <v>14</v>
      </c>
      <c r="K20" s="56">
        <f>E22+E24-K37</f>
        <v>186155011.30000001</v>
      </c>
    </row>
    <row r="21" spans="1:14" s="3" customFormat="1" ht="12.25" customHeight="1" x14ac:dyDescent="0.2">
      <c r="A21" s="75">
        <v>1</v>
      </c>
      <c r="B21" s="75"/>
      <c r="C21" s="35">
        <v>2</v>
      </c>
      <c r="D21" s="35">
        <v>3</v>
      </c>
      <c r="E21" s="65">
        <v>4</v>
      </c>
      <c r="F21" s="65">
        <v>5</v>
      </c>
      <c r="G21" s="65">
        <v>6</v>
      </c>
      <c r="H21" s="65">
        <v>7</v>
      </c>
    </row>
    <row r="22" spans="1:14" s="3" customFormat="1" ht="16.149999999999999" customHeight="1" x14ac:dyDescent="0.2">
      <c r="A22" s="77" t="s">
        <v>80</v>
      </c>
      <c r="B22" s="77"/>
      <c r="C22" s="16">
        <v>1</v>
      </c>
      <c r="D22" s="35" t="s">
        <v>15</v>
      </c>
      <c r="E22" s="17">
        <f>I23+J23+N26</f>
        <v>2424411.2999999998</v>
      </c>
      <c r="F22" s="2"/>
      <c r="G22" s="2"/>
      <c r="H22" s="2"/>
      <c r="I22" s="52" t="s">
        <v>108</v>
      </c>
      <c r="J22" s="52" t="s">
        <v>130</v>
      </c>
    </row>
    <row r="23" spans="1:14" s="3" customFormat="1" ht="11.55" x14ac:dyDescent="0.2">
      <c r="A23" s="77" t="s">
        <v>16</v>
      </c>
      <c r="B23" s="77"/>
      <c r="C23" s="16">
        <v>2</v>
      </c>
      <c r="D23" s="35" t="s">
        <v>15</v>
      </c>
      <c r="E23" s="2"/>
      <c r="F23" s="2"/>
      <c r="G23" s="2"/>
      <c r="H23" s="2"/>
      <c r="I23" s="54"/>
      <c r="J23" s="61">
        <v>2401252.38</v>
      </c>
      <c r="M23" s="48" t="s">
        <v>131</v>
      </c>
      <c r="N23" s="49">
        <v>15469.07</v>
      </c>
    </row>
    <row r="24" spans="1:14" s="20" customFormat="1" ht="16.149999999999999" customHeight="1" x14ac:dyDescent="0.2">
      <c r="A24" s="78" t="s">
        <v>17</v>
      </c>
      <c r="B24" s="78"/>
      <c r="C24" s="18">
        <v>1000</v>
      </c>
      <c r="D24" s="18"/>
      <c r="E24" s="19">
        <f>E26+E28+E31+E33+E35+E37</f>
        <v>183730600</v>
      </c>
      <c r="F24" s="19">
        <f>F26+F28+F31+F33+F35+F37</f>
        <v>174344700</v>
      </c>
      <c r="G24" s="19">
        <f>G26+G28+G31+G33+G35+G37</f>
        <v>175023000</v>
      </c>
      <c r="H24" s="19"/>
      <c r="M24" s="48" t="s">
        <v>132</v>
      </c>
      <c r="N24" s="49">
        <v>1599.21</v>
      </c>
    </row>
    <row r="25" spans="1:14" s="3" customFormat="1" ht="12.25" thickBot="1" x14ac:dyDescent="0.25">
      <c r="A25" s="77" t="s">
        <v>18</v>
      </c>
      <c r="B25" s="77"/>
      <c r="C25" s="35"/>
      <c r="D25" s="35"/>
      <c r="E25" s="2"/>
      <c r="F25" s="2"/>
      <c r="G25" s="2"/>
      <c r="H25" s="2"/>
      <c r="M25" s="50" t="s">
        <v>133</v>
      </c>
      <c r="N25" s="49">
        <v>6090.64</v>
      </c>
    </row>
    <row r="26" spans="1:14" s="3" customFormat="1" ht="17.5" customHeight="1" x14ac:dyDescent="0.2">
      <c r="A26" s="77" t="s">
        <v>19</v>
      </c>
      <c r="B26" s="77"/>
      <c r="C26" s="35">
        <v>1100</v>
      </c>
      <c r="D26" s="35">
        <v>120</v>
      </c>
      <c r="E26" s="17"/>
      <c r="F26" s="17"/>
      <c r="G26" s="17"/>
      <c r="H26" s="2"/>
      <c r="J26" s="3" t="s">
        <v>96</v>
      </c>
      <c r="M26" s="3" t="s">
        <v>113</v>
      </c>
      <c r="N26" s="60">
        <f>SUM(N23:N25)</f>
        <v>23158.92</v>
      </c>
    </row>
    <row r="27" spans="1:14" s="3" customFormat="1" ht="11.55" x14ac:dyDescent="0.2">
      <c r="A27" s="77" t="s">
        <v>18</v>
      </c>
      <c r="B27" s="77"/>
      <c r="C27" s="35">
        <v>1110</v>
      </c>
      <c r="D27" s="35"/>
      <c r="E27" s="17"/>
      <c r="F27" s="17"/>
      <c r="G27" s="17"/>
      <c r="H27" s="2"/>
    </row>
    <row r="28" spans="1:14" s="3" customFormat="1" ht="11.55" x14ac:dyDescent="0.2">
      <c r="A28" s="77" t="s">
        <v>20</v>
      </c>
      <c r="B28" s="77"/>
      <c r="C28" s="35">
        <v>1200</v>
      </c>
      <c r="D28" s="35">
        <v>130</v>
      </c>
      <c r="E28" s="17">
        <f>I28</f>
        <v>139187800</v>
      </c>
      <c r="F28" s="17">
        <f>F30</f>
        <v>140011100</v>
      </c>
      <c r="G28" s="17">
        <f>G30</f>
        <v>140821800</v>
      </c>
      <c r="H28" s="2"/>
      <c r="I28" s="51">
        <v>139187800</v>
      </c>
      <c r="J28" s="3" t="s">
        <v>95</v>
      </c>
    </row>
    <row r="29" spans="1:14" s="3" customFormat="1" ht="11.55" x14ac:dyDescent="0.2">
      <c r="A29" s="77" t="s">
        <v>18</v>
      </c>
      <c r="B29" s="77"/>
      <c r="C29" s="35"/>
      <c r="D29" s="35"/>
      <c r="E29" s="2"/>
      <c r="F29" s="2"/>
      <c r="G29" s="2"/>
      <c r="H29" s="2"/>
    </row>
    <row r="30" spans="1:14" s="3" customFormat="1" ht="34" customHeight="1" x14ac:dyDescent="0.2">
      <c r="A30" s="77" t="s">
        <v>81</v>
      </c>
      <c r="B30" s="77"/>
      <c r="C30" s="35">
        <v>1210</v>
      </c>
      <c r="D30" s="58">
        <v>130</v>
      </c>
      <c r="E30" s="17">
        <v>139187800</v>
      </c>
      <c r="F30" s="17">
        <v>140011100</v>
      </c>
      <c r="G30" s="17">
        <v>140821800</v>
      </c>
      <c r="H30" s="2"/>
      <c r="J30" s="3" t="s">
        <v>94</v>
      </c>
    </row>
    <row r="31" spans="1:14" s="3" customFormat="1" ht="11.55" x14ac:dyDescent="0.2">
      <c r="A31" s="77" t="s">
        <v>21</v>
      </c>
      <c r="B31" s="77"/>
      <c r="C31" s="35">
        <v>1300</v>
      </c>
      <c r="D31" s="58">
        <v>140</v>
      </c>
      <c r="E31" s="17">
        <f>E32</f>
        <v>0</v>
      </c>
      <c r="F31" s="17"/>
      <c r="G31" s="17"/>
      <c r="H31" s="2"/>
      <c r="J31" s="3" t="s">
        <v>118</v>
      </c>
    </row>
    <row r="32" spans="1:14" s="3" customFormat="1" ht="11.55" x14ac:dyDescent="0.2">
      <c r="A32" s="77" t="s">
        <v>18</v>
      </c>
      <c r="B32" s="77"/>
      <c r="C32" s="35">
        <v>1310</v>
      </c>
      <c r="D32" s="58">
        <v>140</v>
      </c>
      <c r="E32" s="17">
        <f>I32-N23</f>
        <v>0</v>
      </c>
      <c r="F32" s="17"/>
      <c r="G32" s="17"/>
      <c r="H32" s="2"/>
      <c r="I32" s="3">
        <v>15469.07</v>
      </c>
    </row>
    <row r="33" spans="1:13" s="38" customFormat="1" ht="11.55" x14ac:dyDescent="0.2">
      <c r="A33" s="79" t="s">
        <v>22</v>
      </c>
      <c r="B33" s="79"/>
      <c r="C33" s="37">
        <v>1400</v>
      </c>
      <c r="D33" s="58">
        <v>150</v>
      </c>
      <c r="E33" s="17">
        <f>E34+I33-N24</f>
        <v>44542800</v>
      </c>
      <c r="F33" s="17">
        <f t="shared" ref="F33:G33" si="0">F34</f>
        <v>34333600</v>
      </c>
      <c r="G33" s="17">
        <f t="shared" si="0"/>
        <v>34201200</v>
      </c>
      <c r="H33" s="2"/>
      <c r="I33" s="53">
        <v>3599.21</v>
      </c>
      <c r="J33" s="38" t="s">
        <v>98</v>
      </c>
      <c r="L33" s="39"/>
      <c r="M33" s="46"/>
    </row>
    <row r="34" spans="1:13" s="38" customFormat="1" ht="11.55" x14ac:dyDescent="0.2">
      <c r="A34" s="79" t="s">
        <v>101</v>
      </c>
      <c r="B34" s="79"/>
      <c r="C34" s="37">
        <v>1410</v>
      </c>
      <c r="D34" s="58">
        <v>150</v>
      </c>
      <c r="E34" s="17">
        <v>44540800</v>
      </c>
      <c r="F34" s="17">
        <v>34333600</v>
      </c>
      <c r="G34" s="17">
        <v>34201200</v>
      </c>
      <c r="H34" s="2"/>
      <c r="J34" s="38" t="s">
        <v>97</v>
      </c>
    </row>
    <row r="35" spans="1:13" s="38" customFormat="1" ht="11.55" x14ac:dyDescent="0.2">
      <c r="A35" s="79" t="s">
        <v>23</v>
      </c>
      <c r="B35" s="79"/>
      <c r="C35" s="37">
        <v>1500</v>
      </c>
      <c r="D35" s="58">
        <v>180</v>
      </c>
      <c r="E35" s="17">
        <v>0</v>
      </c>
      <c r="F35" s="17">
        <v>0</v>
      </c>
      <c r="G35" s="17">
        <v>0</v>
      </c>
      <c r="H35" s="2"/>
    </row>
    <row r="36" spans="1:13" s="38" customFormat="1" ht="11.55" x14ac:dyDescent="0.2">
      <c r="A36" s="79" t="s">
        <v>18</v>
      </c>
      <c r="B36" s="79"/>
      <c r="C36" s="37"/>
      <c r="D36" s="58"/>
      <c r="E36" s="17"/>
      <c r="F36" s="17"/>
      <c r="G36" s="17"/>
      <c r="H36" s="2"/>
    </row>
    <row r="37" spans="1:13" s="3" customFormat="1" ht="14.95" customHeight="1" thickBot="1" x14ac:dyDescent="0.25">
      <c r="A37" s="77" t="s">
        <v>24</v>
      </c>
      <c r="B37" s="77"/>
      <c r="C37" s="35">
        <v>1980</v>
      </c>
      <c r="D37" s="58" t="s">
        <v>15</v>
      </c>
      <c r="E37" s="17">
        <f>E39+I37-N25</f>
        <v>0</v>
      </c>
      <c r="F37" s="17">
        <v>0</v>
      </c>
      <c r="G37" s="17">
        <v>0</v>
      </c>
      <c r="H37" s="2"/>
      <c r="I37" s="3">
        <v>6090.64</v>
      </c>
      <c r="J37" s="3">
        <v>970990090</v>
      </c>
      <c r="K37" s="47"/>
    </row>
    <row r="38" spans="1:13" s="3" customFormat="1" ht="11.55" x14ac:dyDescent="0.2">
      <c r="A38" s="77" t="s">
        <v>25</v>
      </c>
      <c r="B38" s="77"/>
      <c r="C38" s="35"/>
      <c r="D38" s="58"/>
      <c r="E38" s="2"/>
      <c r="F38" s="2"/>
      <c r="G38" s="2"/>
      <c r="H38" s="2"/>
    </row>
    <row r="39" spans="1:13" s="3" customFormat="1" ht="22.95" customHeight="1" x14ac:dyDescent="0.2">
      <c r="A39" s="77" t="s">
        <v>26</v>
      </c>
      <c r="B39" s="77"/>
      <c r="C39" s="35">
        <v>1981</v>
      </c>
      <c r="D39" s="58">
        <v>510</v>
      </c>
      <c r="E39" s="17"/>
      <c r="F39" s="2"/>
      <c r="G39" s="2"/>
      <c r="H39" s="65" t="s">
        <v>15</v>
      </c>
    </row>
    <row r="40" spans="1:13" s="23" customFormat="1" ht="11.55" x14ac:dyDescent="0.2">
      <c r="A40" s="80" t="s">
        <v>27</v>
      </c>
      <c r="B40" s="80"/>
      <c r="C40" s="21">
        <v>2000</v>
      </c>
      <c r="D40" s="21" t="s">
        <v>15</v>
      </c>
      <c r="E40" s="22">
        <f>E42+E51+E56+E61+E63</f>
        <v>186155011.30000001</v>
      </c>
      <c r="F40" s="22">
        <f>F42+F51+F56+F61+F63</f>
        <v>174344700</v>
      </c>
      <c r="G40" s="22">
        <f>G42+G51+G56+G61+G63</f>
        <v>175023000</v>
      </c>
      <c r="H40" s="21" t="s">
        <v>15</v>
      </c>
    </row>
    <row r="41" spans="1:13" s="3" customFormat="1" ht="11.55" x14ac:dyDescent="0.2">
      <c r="A41" s="77" t="s">
        <v>18</v>
      </c>
      <c r="B41" s="77"/>
      <c r="C41" s="35"/>
      <c r="D41" s="58"/>
      <c r="E41" s="2"/>
      <c r="F41" s="2"/>
      <c r="G41" s="2"/>
      <c r="H41" s="65"/>
    </row>
    <row r="42" spans="1:13" s="3" customFormat="1" ht="11.55" x14ac:dyDescent="0.2">
      <c r="A42" s="77" t="s">
        <v>28</v>
      </c>
      <c r="B42" s="77"/>
      <c r="C42" s="35">
        <v>2100</v>
      </c>
      <c r="D42" s="58" t="s">
        <v>15</v>
      </c>
      <c r="E42" s="17">
        <f>E44+E45+E46+E47</f>
        <v>106014618.38</v>
      </c>
      <c r="F42" s="17">
        <f>F44+F45+F46+F47</f>
        <v>103943667</v>
      </c>
      <c r="G42" s="17">
        <f>G44+G45+G46+G47</f>
        <v>103929900.41000001</v>
      </c>
      <c r="H42" s="65" t="s">
        <v>15</v>
      </c>
    </row>
    <row r="43" spans="1:13" s="3" customFormat="1" ht="11.55" x14ac:dyDescent="0.2">
      <c r="A43" s="77" t="s">
        <v>18</v>
      </c>
      <c r="B43" s="77"/>
      <c r="C43" s="35"/>
      <c r="D43" s="58"/>
      <c r="E43" s="2"/>
      <c r="F43" s="2"/>
      <c r="G43" s="2"/>
      <c r="H43" s="65"/>
    </row>
    <row r="44" spans="1:13" s="3" customFormat="1" ht="11.55" x14ac:dyDescent="0.2">
      <c r="A44" s="77" t="s">
        <v>29</v>
      </c>
      <c r="B44" s="77"/>
      <c r="C44" s="35">
        <v>2110</v>
      </c>
      <c r="D44" s="58">
        <v>111</v>
      </c>
      <c r="E44" s="24">
        <v>80976593.820000008</v>
      </c>
      <c r="F44" s="24">
        <v>78851745.730000004</v>
      </c>
      <c r="G44" s="24">
        <v>78841038.520000011</v>
      </c>
      <c r="H44" s="65" t="s">
        <v>15</v>
      </c>
    </row>
    <row r="45" spans="1:13" s="3" customFormat="1" ht="11.55" x14ac:dyDescent="0.2">
      <c r="A45" s="77" t="s">
        <v>30</v>
      </c>
      <c r="B45" s="77"/>
      <c r="C45" s="35">
        <v>2120</v>
      </c>
      <c r="D45" s="58">
        <v>112</v>
      </c>
      <c r="E45" s="24"/>
      <c r="F45" s="24"/>
      <c r="G45" s="24"/>
      <c r="H45" s="65" t="s">
        <v>15</v>
      </c>
    </row>
    <row r="46" spans="1:13" s="3" customFormat="1" ht="26.15" customHeight="1" x14ac:dyDescent="0.2">
      <c r="A46" s="77" t="s">
        <v>31</v>
      </c>
      <c r="B46" s="77"/>
      <c r="C46" s="35">
        <v>2130</v>
      </c>
      <c r="D46" s="58">
        <v>113</v>
      </c>
      <c r="E46" s="24"/>
      <c r="F46" s="25"/>
      <c r="G46" s="25"/>
      <c r="H46" s="65" t="s">
        <v>15</v>
      </c>
    </row>
    <row r="47" spans="1:13" s="3" customFormat="1" ht="22.75" customHeight="1" x14ac:dyDescent="0.2">
      <c r="A47" s="77" t="s">
        <v>32</v>
      </c>
      <c r="B47" s="77"/>
      <c r="C47" s="35">
        <v>2140</v>
      </c>
      <c r="D47" s="58">
        <v>119</v>
      </c>
      <c r="E47" s="26">
        <f>E49</f>
        <v>25038024.559999995</v>
      </c>
      <c r="F47" s="26">
        <f t="shared" ref="F47:G47" si="1">F49</f>
        <v>25091921.269999996</v>
      </c>
      <c r="G47" s="26">
        <f t="shared" si="1"/>
        <v>25088861.889999997</v>
      </c>
      <c r="H47" s="65" t="s">
        <v>15</v>
      </c>
    </row>
    <row r="48" spans="1:13" s="3" customFormat="1" ht="11.55" x14ac:dyDescent="0.2">
      <c r="A48" s="77" t="s">
        <v>18</v>
      </c>
      <c r="B48" s="77"/>
      <c r="C48" s="35"/>
      <c r="D48" s="58"/>
      <c r="E48" s="2"/>
      <c r="F48" s="2"/>
      <c r="G48" s="2"/>
      <c r="H48" s="65"/>
    </row>
    <row r="49" spans="1:8" s="3" customFormat="1" ht="11.55" x14ac:dyDescent="0.2">
      <c r="A49" s="77" t="s">
        <v>33</v>
      </c>
      <c r="B49" s="77"/>
      <c r="C49" s="35">
        <v>2141</v>
      </c>
      <c r="D49" s="58">
        <v>119</v>
      </c>
      <c r="E49" s="17">
        <v>25038024.559999995</v>
      </c>
      <c r="F49" s="17">
        <v>25091921.269999996</v>
      </c>
      <c r="G49" s="17">
        <v>25088861.889999997</v>
      </c>
      <c r="H49" s="65" t="s">
        <v>15</v>
      </c>
    </row>
    <row r="50" spans="1:8" s="3" customFormat="1" ht="11.55" x14ac:dyDescent="0.2">
      <c r="A50" s="77" t="s">
        <v>34</v>
      </c>
      <c r="B50" s="77"/>
      <c r="C50" s="35">
        <v>2142</v>
      </c>
      <c r="D50" s="58">
        <v>119</v>
      </c>
      <c r="E50" s="2"/>
      <c r="F50" s="2"/>
      <c r="G50" s="2"/>
      <c r="H50" s="65" t="s">
        <v>15</v>
      </c>
    </row>
    <row r="51" spans="1:8" s="3" customFormat="1" ht="11.55" x14ac:dyDescent="0.2">
      <c r="A51" s="77" t="s">
        <v>35</v>
      </c>
      <c r="B51" s="77"/>
      <c r="C51" s="35">
        <v>2200</v>
      </c>
      <c r="D51" s="58">
        <v>300</v>
      </c>
      <c r="E51" s="17">
        <f>E53</f>
        <v>1795176</v>
      </c>
      <c r="F51" s="17">
        <f>F53</f>
        <v>2038300</v>
      </c>
      <c r="G51" s="17">
        <f>G53</f>
        <v>1809500</v>
      </c>
      <c r="H51" s="65" t="s">
        <v>15</v>
      </c>
    </row>
    <row r="52" spans="1:8" s="3" customFormat="1" ht="11.55" x14ac:dyDescent="0.2">
      <c r="A52" s="77" t="s">
        <v>18</v>
      </c>
      <c r="B52" s="77"/>
      <c r="C52" s="35"/>
      <c r="D52" s="58"/>
      <c r="E52" s="2"/>
      <c r="F52" s="2"/>
      <c r="G52" s="2"/>
      <c r="H52" s="65"/>
    </row>
    <row r="53" spans="1:8" s="3" customFormat="1" ht="24.65" customHeight="1" x14ac:dyDescent="0.2">
      <c r="A53" s="77" t="s">
        <v>36</v>
      </c>
      <c r="B53" s="77"/>
      <c r="C53" s="35">
        <v>2210</v>
      </c>
      <c r="D53" s="58">
        <v>320</v>
      </c>
      <c r="E53" s="17">
        <f>E55</f>
        <v>1795176</v>
      </c>
      <c r="F53" s="17">
        <f>F55</f>
        <v>2038300</v>
      </c>
      <c r="G53" s="17">
        <f>G55</f>
        <v>1809500</v>
      </c>
      <c r="H53" s="65" t="s">
        <v>15</v>
      </c>
    </row>
    <row r="54" spans="1:8" s="3" customFormat="1" ht="11.55" x14ac:dyDescent="0.2">
      <c r="A54" s="77" t="s">
        <v>25</v>
      </c>
      <c r="B54" s="77"/>
      <c r="C54" s="35"/>
      <c r="D54" s="58"/>
      <c r="E54" s="17"/>
      <c r="F54" s="17"/>
      <c r="G54" s="17"/>
      <c r="H54" s="65"/>
    </row>
    <row r="55" spans="1:8" s="3" customFormat="1" ht="19.7" customHeight="1" x14ac:dyDescent="0.2">
      <c r="A55" s="77" t="s">
        <v>37</v>
      </c>
      <c r="B55" s="77"/>
      <c r="C55" s="35">
        <v>2211</v>
      </c>
      <c r="D55" s="58">
        <v>321</v>
      </c>
      <c r="E55" s="17">
        <v>1795176</v>
      </c>
      <c r="F55" s="17">
        <v>2038300</v>
      </c>
      <c r="G55" s="17">
        <v>1809500</v>
      </c>
      <c r="H55" s="65" t="s">
        <v>15</v>
      </c>
    </row>
    <row r="56" spans="1:8" s="3" customFormat="1" ht="11.55" x14ac:dyDescent="0.2">
      <c r="A56" s="77" t="s">
        <v>38</v>
      </c>
      <c r="B56" s="77"/>
      <c r="C56" s="35">
        <v>2300</v>
      </c>
      <c r="D56" s="58">
        <v>850</v>
      </c>
      <c r="E56" s="17">
        <f>E58+E59+E60</f>
        <v>38850560.550000004</v>
      </c>
      <c r="F56" s="17">
        <f>F58+F59+F60</f>
        <v>38848961.340000004</v>
      </c>
      <c r="G56" s="17">
        <f>G58+G59+G60</f>
        <v>38848961.340000004</v>
      </c>
      <c r="H56" s="65" t="s">
        <v>15</v>
      </c>
    </row>
    <row r="57" spans="1:8" s="3" customFormat="1" ht="11.55" x14ac:dyDescent="0.2">
      <c r="A57" s="77" t="s">
        <v>25</v>
      </c>
      <c r="B57" s="77"/>
      <c r="C57" s="35"/>
      <c r="D57" s="58"/>
      <c r="E57" s="17"/>
      <c r="F57" s="17"/>
      <c r="G57" s="17"/>
      <c r="H57" s="65"/>
    </row>
    <row r="58" spans="1:8" s="3" customFormat="1" ht="11.55" x14ac:dyDescent="0.2">
      <c r="A58" s="77" t="s">
        <v>39</v>
      </c>
      <c r="B58" s="77"/>
      <c r="C58" s="35">
        <v>2310</v>
      </c>
      <c r="D58" s="58">
        <v>851</v>
      </c>
      <c r="E58" s="17">
        <v>38848861.340000004</v>
      </c>
      <c r="F58" s="17">
        <v>38848861.340000004</v>
      </c>
      <c r="G58" s="17">
        <v>38848861.340000004</v>
      </c>
      <c r="H58" s="65" t="s">
        <v>15</v>
      </c>
    </row>
    <row r="59" spans="1:8" s="3" customFormat="1" ht="24.65" customHeight="1" x14ac:dyDescent="0.2">
      <c r="A59" s="77" t="s">
        <v>40</v>
      </c>
      <c r="B59" s="77"/>
      <c r="C59" s="35">
        <v>2320</v>
      </c>
      <c r="D59" s="58">
        <v>852</v>
      </c>
      <c r="E59" s="17"/>
      <c r="F59" s="17"/>
      <c r="G59" s="17"/>
      <c r="H59" s="65" t="s">
        <v>15</v>
      </c>
    </row>
    <row r="60" spans="1:8" s="3" customFormat="1" ht="11.55" x14ac:dyDescent="0.2">
      <c r="A60" s="77" t="s">
        <v>41</v>
      </c>
      <c r="B60" s="77"/>
      <c r="C60" s="35">
        <v>2330</v>
      </c>
      <c r="D60" s="58">
        <v>853</v>
      </c>
      <c r="E60" s="17">
        <v>1699.21</v>
      </c>
      <c r="F60" s="25">
        <v>100</v>
      </c>
      <c r="G60" s="25">
        <v>100</v>
      </c>
      <c r="H60" s="65" t="s">
        <v>15</v>
      </c>
    </row>
    <row r="61" spans="1:8" s="3" customFormat="1" ht="11.55" x14ac:dyDescent="0.2">
      <c r="A61" s="77" t="s">
        <v>42</v>
      </c>
      <c r="B61" s="77"/>
      <c r="C61" s="35">
        <v>2500</v>
      </c>
      <c r="D61" s="58" t="s">
        <v>15</v>
      </c>
      <c r="E61" s="17">
        <f>E62</f>
        <v>0</v>
      </c>
      <c r="F61" s="17">
        <f>F62</f>
        <v>0</v>
      </c>
      <c r="G61" s="17">
        <f>G62</f>
        <v>0</v>
      </c>
      <c r="H61" s="65" t="s">
        <v>15</v>
      </c>
    </row>
    <row r="62" spans="1:8" s="3" customFormat="1" ht="24.45" customHeight="1" x14ac:dyDescent="0.2">
      <c r="A62" s="77" t="s">
        <v>43</v>
      </c>
      <c r="B62" s="77"/>
      <c r="C62" s="35">
        <v>2520</v>
      </c>
      <c r="D62" s="58">
        <v>831</v>
      </c>
      <c r="E62" s="2"/>
      <c r="F62" s="2"/>
      <c r="G62" s="2"/>
      <c r="H62" s="65" t="s">
        <v>15</v>
      </c>
    </row>
    <row r="63" spans="1:8" s="3" customFormat="1" ht="11.55" x14ac:dyDescent="0.2">
      <c r="A63" s="77" t="s">
        <v>44</v>
      </c>
      <c r="B63" s="77"/>
      <c r="C63" s="35">
        <v>2600</v>
      </c>
      <c r="D63" s="58" t="s">
        <v>15</v>
      </c>
      <c r="E63" s="17">
        <f>E65+E67+E68+E70+E69+E66</f>
        <v>39494656.370000005</v>
      </c>
      <c r="F63" s="17">
        <f t="shared" ref="F63:G63" si="2">F65+F67+F68+F70+F69+F66</f>
        <v>29513771.66</v>
      </c>
      <c r="G63" s="17">
        <f t="shared" si="2"/>
        <v>30434638.25</v>
      </c>
      <c r="H63" s="2"/>
    </row>
    <row r="64" spans="1:8" s="3" customFormat="1" ht="11.55" x14ac:dyDescent="0.2">
      <c r="A64" s="77" t="s">
        <v>18</v>
      </c>
      <c r="B64" s="77"/>
      <c r="C64" s="35"/>
      <c r="D64" s="58"/>
      <c r="E64" s="2"/>
      <c r="F64" s="2"/>
      <c r="G64" s="2"/>
      <c r="H64" s="2"/>
    </row>
    <row r="65" spans="1:8" s="3" customFormat="1" ht="20.399999999999999" customHeight="1" x14ac:dyDescent="0.2">
      <c r="A65" s="77" t="s">
        <v>109</v>
      </c>
      <c r="B65" s="77"/>
      <c r="C65" s="35">
        <v>2610</v>
      </c>
      <c r="D65" s="58">
        <v>241</v>
      </c>
      <c r="E65" s="2"/>
      <c r="F65" s="2"/>
      <c r="G65" s="2"/>
      <c r="H65" s="2"/>
    </row>
    <row r="66" spans="1:8" s="27" customFormat="1" ht="23.95" hidden="1" customHeight="1" x14ac:dyDescent="0.2">
      <c r="A66" s="68" t="s">
        <v>91</v>
      </c>
      <c r="B66" s="69"/>
      <c r="C66" s="35">
        <v>2620</v>
      </c>
      <c r="D66" s="58">
        <v>119</v>
      </c>
      <c r="E66" s="66"/>
      <c r="F66" s="66"/>
      <c r="G66" s="66"/>
      <c r="H66" s="66"/>
    </row>
    <row r="67" spans="1:8" s="3" customFormat="1" ht="23.45" customHeight="1" x14ac:dyDescent="0.2">
      <c r="A67" s="77" t="s">
        <v>45</v>
      </c>
      <c r="B67" s="77"/>
      <c r="C67" s="35">
        <v>2630</v>
      </c>
      <c r="D67" s="58">
        <v>243</v>
      </c>
      <c r="E67" s="24">
        <v>5480100</v>
      </c>
      <c r="F67" s="26">
        <v>0</v>
      </c>
      <c r="G67" s="24">
        <v>0</v>
      </c>
      <c r="H67" s="2"/>
    </row>
    <row r="68" spans="1:8" s="3" customFormat="1" ht="14.45" customHeight="1" x14ac:dyDescent="0.2">
      <c r="A68" s="77" t="s">
        <v>110</v>
      </c>
      <c r="B68" s="77"/>
      <c r="C68" s="35">
        <v>2640</v>
      </c>
      <c r="D68" s="58">
        <v>244</v>
      </c>
      <c r="E68" s="24">
        <v>16831693.220000003</v>
      </c>
      <c r="F68" s="26">
        <v>11591827.32</v>
      </c>
      <c r="G68" s="26">
        <v>11789073.83</v>
      </c>
      <c r="H68" s="2"/>
    </row>
    <row r="69" spans="1:8" s="3" customFormat="1" ht="19.7" customHeight="1" x14ac:dyDescent="0.2">
      <c r="A69" s="68" t="s">
        <v>92</v>
      </c>
      <c r="B69" s="69"/>
      <c r="C69" s="35">
        <v>2660</v>
      </c>
      <c r="D69" s="58">
        <v>323</v>
      </c>
      <c r="E69" s="24"/>
      <c r="F69" s="26"/>
      <c r="G69" s="26"/>
      <c r="H69" s="2"/>
    </row>
    <row r="70" spans="1:8" s="3" customFormat="1" ht="12.25" customHeight="1" x14ac:dyDescent="0.2">
      <c r="A70" s="70" t="s">
        <v>111</v>
      </c>
      <c r="B70" s="71"/>
      <c r="C70" s="37">
        <v>2660</v>
      </c>
      <c r="D70" s="58">
        <v>247</v>
      </c>
      <c r="E70" s="24">
        <v>17182863.149999999</v>
      </c>
      <c r="F70" s="26">
        <v>17921944.34</v>
      </c>
      <c r="G70" s="26">
        <v>18645564.420000002</v>
      </c>
      <c r="H70" s="2"/>
    </row>
    <row r="71" spans="1:8" s="20" customFormat="1" ht="11.55" x14ac:dyDescent="0.2">
      <c r="A71" s="78" t="s">
        <v>46</v>
      </c>
      <c r="B71" s="78"/>
      <c r="C71" s="18">
        <v>3000</v>
      </c>
      <c r="D71" s="18">
        <v>100</v>
      </c>
      <c r="E71" s="44">
        <f>E73+E74+E75</f>
        <v>0</v>
      </c>
      <c r="F71" s="19">
        <f>F73+F74+F75</f>
        <v>0</v>
      </c>
      <c r="G71" s="19">
        <f>G73+G74+G75</f>
        <v>0</v>
      </c>
      <c r="H71" s="18" t="s">
        <v>15</v>
      </c>
    </row>
    <row r="72" spans="1:8" s="3" customFormat="1" ht="11.55" x14ac:dyDescent="0.2">
      <c r="A72" s="77" t="s">
        <v>18</v>
      </c>
      <c r="B72" s="77"/>
      <c r="C72" s="35"/>
      <c r="D72" s="58"/>
      <c r="E72" s="2"/>
      <c r="F72" s="2"/>
      <c r="G72" s="2"/>
      <c r="H72" s="2"/>
    </row>
    <row r="73" spans="1:8" s="3" customFormat="1" ht="11.55" x14ac:dyDescent="0.2">
      <c r="A73" s="77" t="s">
        <v>47</v>
      </c>
      <c r="B73" s="77"/>
      <c r="C73" s="35">
        <v>3010</v>
      </c>
      <c r="D73" s="58"/>
      <c r="E73" s="24"/>
      <c r="F73" s="2"/>
      <c r="G73" s="2"/>
      <c r="H73" s="65" t="s">
        <v>15</v>
      </c>
    </row>
    <row r="74" spans="1:8" s="3" customFormat="1" ht="11.55" x14ac:dyDescent="0.2">
      <c r="A74" s="77" t="s">
        <v>48</v>
      </c>
      <c r="B74" s="77"/>
      <c r="C74" s="35">
        <v>3020</v>
      </c>
      <c r="D74" s="58"/>
      <c r="E74" s="2"/>
      <c r="F74" s="2"/>
      <c r="G74" s="2"/>
      <c r="H74" s="65" t="s">
        <v>15</v>
      </c>
    </row>
    <row r="75" spans="1:8" s="3" customFormat="1" ht="11.55" x14ac:dyDescent="0.2">
      <c r="A75" s="77" t="s">
        <v>49</v>
      </c>
      <c r="B75" s="77"/>
      <c r="C75" s="35">
        <v>3030</v>
      </c>
      <c r="D75" s="58"/>
      <c r="E75" s="2"/>
      <c r="F75" s="2"/>
      <c r="G75" s="2"/>
      <c r="H75" s="65" t="s">
        <v>15</v>
      </c>
    </row>
    <row r="76" spans="1:8" s="20" customFormat="1" ht="16.5" customHeight="1" x14ac:dyDescent="0.2">
      <c r="A76" s="78" t="s">
        <v>50</v>
      </c>
      <c r="B76" s="78"/>
      <c r="C76" s="18">
        <v>4000</v>
      </c>
      <c r="D76" s="18" t="s">
        <v>15</v>
      </c>
      <c r="E76" s="19">
        <f>E78</f>
        <v>0</v>
      </c>
      <c r="F76" s="19">
        <f>F78</f>
        <v>0</v>
      </c>
      <c r="G76" s="19">
        <f>G78</f>
        <v>0</v>
      </c>
      <c r="H76" s="18" t="s">
        <v>15</v>
      </c>
    </row>
    <row r="77" spans="1:8" s="3" customFormat="1" ht="11.55" x14ac:dyDescent="0.2">
      <c r="A77" s="77" t="s">
        <v>25</v>
      </c>
      <c r="B77" s="77"/>
      <c r="C77" s="35"/>
      <c r="D77" s="35"/>
      <c r="E77" s="2"/>
      <c r="F77" s="2"/>
      <c r="G77" s="2"/>
      <c r="H77" s="65"/>
    </row>
    <row r="78" spans="1:8" s="3" customFormat="1" ht="11.55" x14ac:dyDescent="0.2">
      <c r="A78" s="77" t="s">
        <v>51</v>
      </c>
      <c r="B78" s="77"/>
      <c r="C78" s="35">
        <v>4010</v>
      </c>
      <c r="D78" s="35">
        <v>610</v>
      </c>
      <c r="E78" s="17"/>
      <c r="F78" s="2"/>
      <c r="G78" s="2"/>
      <c r="H78" s="65" t="s">
        <v>15</v>
      </c>
    </row>
    <row r="88" ht="235.55" customHeight="1" x14ac:dyDescent="0.25"/>
    <row r="89" ht="99.7" customHeight="1" x14ac:dyDescent="0.25"/>
    <row r="90" ht="80.5" customHeight="1" x14ac:dyDescent="0.25"/>
    <row r="91" ht="96.8" customHeight="1" x14ac:dyDescent="0.25"/>
    <row r="92" ht="81.7" customHeight="1" x14ac:dyDescent="0.25"/>
    <row r="93" ht="28.55" customHeight="1" x14ac:dyDescent="0.25"/>
    <row r="94" ht="28.55" customHeight="1" x14ac:dyDescent="0.25"/>
    <row r="97" ht="27.7" customHeight="1" x14ac:dyDescent="0.25"/>
    <row r="100" ht="29.25" customHeight="1" x14ac:dyDescent="0.25"/>
    <row r="102" ht="28.55" customHeight="1" x14ac:dyDescent="0.25"/>
    <row r="106" ht="84.75" customHeight="1" x14ac:dyDescent="0.25"/>
  </sheetData>
  <mergeCells count="79">
    <mergeCell ref="E5:H5"/>
    <mergeCell ref="A8:H8"/>
    <mergeCell ref="A6:H6"/>
    <mergeCell ref="E1:H1"/>
    <mergeCell ref="E2:H2"/>
    <mergeCell ref="E3:H3"/>
    <mergeCell ref="E4:H4"/>
    <mergeCell ref="A7:H7"/>
    <mergeCell ref="A2:B2"/>
    <mergeCell ref="A3:B3"/>
    <mergeCell ref="A4:B4"/>
    <mergeCell ref="A40:B40"/>
    <mergeCell ref="A41:B41"/>
    <mergeCell ref="A42:B42"/>
    <mergeCell ref="A43:B43"/>
    <mergeCell ref="A44:B44"/>
    <mergeCell ref="A58:B58"/>
    <mergeCell ref="A45:B45"/>
    <mergeCell ref="A56:B56"/>
    <mergeCell ref="A55:B55"/>
    <mergeCell ref="A54:B54"/>
    <mergeCell ref="A53:B53"/>
    <mergeCell ref="A52:B52"/>
    <mergeCell ref="A51:B51"/>
    <mergeCell ref="A50:B50"/>
    <mergeCell ref="A49:B49"/>
    <mergeCell ref="A48:B48"/>
    <mergeCell ref="A47:B47"/>
    <mergeCell ref="A46:B46"/>
    <mergeCell ref="A63:B63"/>
    <mergeCell ref="A62:B62"/>
    <mergeCell ref="A61:B61"/>
    <mergeCell ref="A60:B60"/>
    <mergeCell ref="A59:B59"/>
    <mergeCell ref="A38:B38"/>
    <mergeCell ref="A39:B39"/>
    <mergeCell ref="A78:B78"/>
    <mergeCell ref="A77:B77"/>
    <mergeCell ref="A76:B76"/>
    <mergeCell ref="A75:B75"/>
    <mergeCell ref="A74:B74"/>
    <mergeCell ref="A73:B73"/>
    <mergeCell ref="A72:B72"/>
    <mergeCell ref="A66:B66"/>
    <mergeCell ref="A57:B57"/>
    <mergeCell ref="A71:B71"/>
    <mergeCell ref="A68:B68"/>
    <mergeCell ref="A67:B67"/>
    <mergeCell ref="A65:B65"/>
    <mergeCell ref="A64:B64"/>
    <mergeCell ref="A24:B24"/>
    <mergeCell ref="A25:B25"/>
    <mergeCell ref="A37:B37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69:B69"/>
    <mergeCell ref="A70:B70"/>
    <mergeCell ref="B13:F13"/>
    <mergeCell ref="A9:A10"/>
    <mergeCell ref="B9:F10"/>
    <mergeCell ref="C19:C20"/>
    <mergeCell ref="D19:D20"/>
    <mergeCell ref="E19:H19"/>
    <mergeCell ref="B17:H17"/>
    <mergeCell ref="B18:H18"/>
    <mergeCell ref="A19:B20"/>
    <mergeCell ref="A15:B15"/>
    <mergeCell ref="A26:B26"/>
    <mergeCell ref="A21:B21"/>
    <mergeCell ref="A22:B22"/>
    <mergeCell ref="A23:B23"/>
  </mergeCells>
  <pageMargins left="0.78740157480314965" right="0.78740157480314965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L14" sqref="L14"/>
    </sheetView>
  </sheetViews>
  <sheetFormatPr defaultColWidth="8.625" defaultRowHeight="14.3" x14ac:dyDescent="0.25"/>
  <cols>
    <col min="1" max="1" width="6.375" style="15" customWidth="1"/>
    <col min="2" max="2" width="45.625" style="15" customWidth="1"/>
    <col min="3" max="3" width="7.625" style="15" customWidth="1"/>
    <col min="4" max="4" width="8.375" style="15" customWidth="1"/>
    <col min="5" max="5" width="10.375" style="15" customWidth="1"/>
    <col min="6" max="6" width="13.375" style="15" customWidth="1"/>
    <col min="7" max="7" width="14.375" style="15" customWidth="1"/>
    <col min="8" max="8" width="13.375" style="15" customWidth="1"/>
    <col min="9" max="9" width="8.375" style="15" customWidth="1"/>
    <col min="10" max="16384" width="8.625" style="15"/>
  </cols>
  <sheetData>
    <row r="1" spans="1:9" s="28" customFormat="1" ht="16.3" x14ac:dyDescent="0.3">
      <c r="A1" s="76" t="s">
        <v>52</v>
      </c>
      <c r="B1" s="76"/>
      <c r="C1" s="76"/>
      <c r="D1" s="76"/>
      <c r="E1" s="76"/>
      <c r="F1" s="76"/>
      <c r="G1" s="76"/>
      <c r="H1" s="76"/>
      <c r="I1" s="76"/>
    </row>
    <row r="2" spans="1:9" s="28" customFormat="1" ht="16.3" x14ac:dyDescent="0.3">
      <c r="A2" s="76" t="s">
        <v>53</v>
      </c>
      <c r="B2" s="76"/>
      <c r="C2" s="76"/>
      <c r="D2" s="76"/>
      <c r="E2" s="76"/>
      <c r="F2" s="76"/>
      <c r="G2" s="76"/>
      <c r="H2" s="76"/>
      <c r="I2" s="76"/>
    </row>
    <row r="4" spans="1:9" s="3" customFormat="1" ht="12.25" customHeight="1" x14ac:dyDescent="0.2">
      <c r="A4" s="75" t="s">
        <v>54</v>
      </c>
      <c r="B4" s="75" t="s">
        <v>11</v>
      </c>
      <c r="C4" s="75" t="s">
        <v>12</v>
      </c>
      <c r="D4" s="75" t="s">
        <v>82</v>
      </c>
      <c r="E4" s="87" t="s">
        <v>105</v>
      </c>
      <c r="F4" s="75" t="s">
        <v>13</v>
      </c>
      <c r="G4" s="75"/>
      <c r="H4" s="75"/>
      <c r="I4" s="75"/>
    </row>
    <row r="5" spans="1:9" s="3" customFormat="1" ht="59.95" customHeight="1" x14ac:dyDescent="0.2">
      <c r="A5" s="91"/>
      <c r="B5" s="91"/>
      <c r="C5" s="91"/>
      <c r="D5" s="91"/>
      <c r="E5" s="88"/>
      <c r="F5" s="29" t="s">
        <v>124</v>
      </c>
      <c r="G5" s="29" t="s">
        <v>125</v>
      </c>
      <c r="H5" s="29" t="s">
        <v>126</v>
      </c>
      <c r="I5" s="29" t="s">
        <v>14</v>
      </c>
    </row>
    <row r="6" spans="1:9" s="3" customFormat="1" ht="11.9" x14ac:dyDescent="0.2">
      <c r="A6" s="1">
        <v>1</v>
      </c>
      <c r="B6" s="1">
        <v>2</v>
      </c>
      <c r="C6" s="1">
        <v>3</v>
      </c>
      <c r="D6" s="1">
        <v>4</v>
      </c>
      <c r="E6" s="43" t="s">
        <v>106</v>
      </c>
      <c r="F6" s="1">
        <v>5</v>
      </c>
      <c r="G6" s="1">
        <v>6</v>
      </c>
      <c r="H6" s="1">
        <v>7</v>
      </c>
      <c r="I6" s="1">
        <v>8</v>
      </c>
    </row>
    <row r="7" spans="1:9" s="20" customFormat="1" ht="11.55" x14ac:dyDescent="0.2">
      <c r="A7" s="18" t="s">
        <v>55</v>
      </c>
      <c r="B7" s="30" t="s">
        <v>56</v>
      </c>
      <c r="C7" s="18">
        <v>26000</v>
      </c>
      <c r="D7" s="18" t="s">
        <v>15</v>
      </c>
      <c r="E7" s="18" t="s">
        <v>15</v>
      </c>
      <c r="F7" s="19">
        <f>F9+F10+F11+F14</f>
        <v>39494656.370000005</v>
      </c>
      <c r="G7" s="19">
        <f>G9+G10+G11+G14</f>
        <v>29513771.66</v>
      </c>
      <c r="H7" s="19">
        <f>H9+H10+H11+H14</f>
        <v>30434638.25</v>
      </c>
      <c r="I7" s="30"/>
    </row>
    <row r="8" spans="1:9" s="3" customFormat="1" ht="11.55" x14ac:dyDescent="0.2">
      <c r="A8" s="1"/>
      <c r="B8" s="31" t="s">
        <v>18</v>
      </c>
      <c r="C8" s="1"/>
      <c r="D8" s="1"/>
      <c r="E8" s="41"/>
      <c r="F8" s="2"/>
      <c r="G8" s="2"/>
      <c r="H8" s="2"/>
      <c r="I8" s="2"/>
    </row>
    <row r="9" spans="1:9" s="3" customFormat="1" ht="99.7" customHeight="1" x14ac:dyDescent="0.2">
      <c r="A9" s="1" t="s">
        <v>57</v>
      </c>
      <c r="B9" s="32" t="s">
        <v>83</v>
      </c>
      <c r="C9" s="1">
        <v>26100</v>
      </c>
      <c r="D9" s="1" t="s">
        <v>15</v>
      </c>
      <c r="E9" s="41"/>
      <c r="F9" s="2"/>
      <c r="G9" s="2"/>
      <c r="H9" s="2"/>
      <c r="I9" s="2"/>
    </row>
    <row r="10" spans="1:9" s="3" customFormat="1" ht="43.5" customHeight="1" x14ac:dyDescent="0.2">
      <c r="A10" s="1" t="s">
        <v>58</v>
      </c>
      <c r="B10" s="32" t="s">
        <v>84</v>
      </c>
      <c r="C10" s="1">
        <v>26200</v>
      </c>
      <c r="D10" s="1" t="s">
        <v>15</v>
      </c>
      <c r="E10" s="41"/>
      <c r="F10" s="17">
        <v>4524</v>
      </c>
      <c r="G10" s="17">
        <v>1500</v>
      </c>
      <c r="H10" s="17">
        <v>1500</v>
      </c>
      <c r="I10" s="2"/>
    </row>
    <row r="11" spans="1:9" s="3" customFormat="1" ht="41.3" customHeight="1" x14ac:dyDescent="0.2">
      <c r="A11" s="1" t="s">
        <v>59</v>
      </c>
      <c r="B11" s="32" t="s">
        <v>85</v>
      </c>
      <c r="C11" s="1">
        <v>26300</v>
      </c>
      <c r="D11" s="1" t="s">
        <v>15</v>
      </c>
      <c r="E11" s="41"/>
      <c r="F11" s="17">
        <f>F12+F13</f>
        <v>3816234.52</v>
      </c>
      <c r="G11" s="17">
        <f t="shared" ref="G11:H11" si="0">G12+G13</f>
        <v>0</v>
      </c>
      <c r="H11" s="17">
        <f t="shared" si="0"/>
        <v>0</v>
      </c>
      <c r="I11" s="2"/>
    </row>
    <row r="12" spans="1:9" s="38" customFormat="1" ht="11.55" x14ac:dyDescent="0.2">
      <c r="A12" s="37" t="s">
        <v>103</v>
      </c>
      <c r="B12" s="40" t="s">
        <v>64</v>
      </c>
      <c r="C12" s="37">
        <v>26310</v>
      </c>
      <c r="D12" s="37" t="s">
        <v>15</v>
      </c>
      <c r="E12" s="37"/>
      <c r="F12" s="17">
        <v>3816234.52</v>
      </c>
      <c r="G12" s="59">
        <v>0</v>
      </c>
      <c r="H12" s="59">
        <v>0</v>
      </c>
      <c r="I12" s="2"/>
    </row>
    <row r="13" spans="1:9" s="38" customFormat="1" ht="11.55" x14ac:dyDescent="0.2">
      <c r="A13" s="37" t="s">
        <v>104</v>
      </c>
      <c r="B13" s="40" t="s">
        <v>66</v>
      </c>
      <c r="C13" s="37">
        <v>26320</v>
      </c>
      <c r="D13" s="37" t="s">
        <v>15</v>
      </c>
      <c r="E13" s="37"/>
      <c r="F13" s="59">
        <v>0</v>
      </c>
      <c r="G13" s="59">
        <v>0</v>
      </c>
      <c r="H13" s="59">
        <v>0</v>
      </c>
      <c r="I13" s="2"/>
    </row>
    <row r="14" spans="1:9" s="3" customFormat="1" ht="41.95" customHeight="1" x14ac:dyDescent="0.2">
      <c r="A14" s="1" t="s">
        <v>60</v>
      </c>
      <c r="B14" s="32" t="s">
        <v>86</v>
      </c>
      <c r="C14" s="1">
        <v>26400</v>
      </c>
      <c r="D14" s="1" t="s">
        <v>15</v>
      </c>
      <c r="E14" s="41"/>
      <c r="F14" s="17">
        <f>F15+F18+F21</f>
        <v>35673897.850000001</v>
      </c>
      <c r="G14" s="17">
        <f>G15+G18+G21</f>
        <v>29512271.66</v>
      </c>
      <c r="H14" s="17">
        <f>H15+H18+H21</f>
        <v>30433138.25</v>
      </c>
      <c r="I14" s="2"/>
    </row>
    <row r="15" spans="1:9" s="3" customFormat="1" ht="41.95" customHeight="1" x14ac:dyDescent="0.2">
      <c r="A15" s="1" t="s">
        <v>61</v>
      </c>
      <c r="B15" s="32" t="s">
        <v>62</v>
      </c>
      <c r="C15" s="1">
        <v>26410</v>
      </c>
      <c r="D15" s="1" t="s">
        <v>15</v>
      </c>
      <c r="E15" s="41"/>
      <c r="F15" s="17">
        <f>F16+F17</f>
        <v>25001554.140000001</v>
      </c>
      <c r="G15" s="17">
        <f>G16+G17</f>
        <v>29483887.66</v>
      </c>
      <c r="H15" s="17">
        <f>H16+H17</f>
        <v>30279754.25</v>
      </c>
      <c r="I15" s="2"/>
    </row>
    <row r="16" spans="1:9" s="3" customFormat="1" ht="11.55" x14ac:dyDescent="0.2">
      <c r="A16" s="1" t="s">
        <v>63</v>
      </c>
      <c r="B16" s="32" t="s">
        <v>64</v>
      </c>
      <c r="C16" s="1">
        <v>26411</v>
      </c>
      <c r="D16" s="1" t="s">
        <v>15</v>
      </c>
      <c r="E16" s="41"/>
      <c r="F16" s="26">
        <v>24901628.870000001</v>
      </c>
      <c r="G16" s="26">
        <v>29483887.66</v>
      </c>
      <c r="H16" s="26">
        <v>30279754.25</v>
      </c>
      <c r="I16" s="2"/>
    </row>
    <row r="17" spans="1:9" s="3" customFormat="1" ht="11.55" x14ac:dyDescent="0.2">
      <c r="A17" s="1" t="s">
        <v>65</v>
      </c>
      <c r="B17" s="32" t="s">
        <v>66</v>
      </c>
      <c r="C17" s="1">
        <v>26412</v>
      </c>
      <c r="D17" s="1" t="s">
        <v>15</v>
      </c>
      <c r="E17" s="41"/>
      <c r="F17" s="17">
        <v>99925.26999999999</v>
      </c>
      <c r="G17" s="17">
        <v>0</v>
      </c>
      <c r="H17" s="17">
        <v>0</v>
      </c>
      <c r="I17" s="2"/>
    </row>
    <row r="18" spans="1:9" s="3" customFormat="1" ht="39.75" customHeight="1" x14ac:dyDescent="0.2">
      <c r="A18" s="1" t="s">
        <v>67</v>
      </c>
      <c r="B18" s="32" t="s">
        <v>68</v>
      </c>
      <c r="C18" s="1">
        <v>26420</v>
      </c>
      <c r="D18" s="1" t="s">
        <v>15</v>
      </c>
      <c r="E18" s="41"/>
      <c r="F18" s="17">
        <f>F19+F20</f>
        <v>10648784</v>
      </c>
      <c r="G18" s="17">
        <f>G19+G20</f>
        <v>28384</v>
      </c>
      <c r="H18" s="17">
        <f>H19+H20</f>
        <v>153384</v>
      </c>
      <c r="I18" s="2"/>
    </row>
    <row r="19" spans="1:9" s="3" customFormat="1" ht="11.55" x14ac:dyDescent="0.2">
      <c r="A19" s="1" t="s">
        <v>69</v>
      </c>
      <c r="B19" s="32" t="s">
        <v>64</v>
      </c>
      <c r="C19" s="1">
        <v>26421</v>
      </c>
      <c r="D19" s="1" t="s">
        <v>15</v>
      </c>
      <c r="E19" s="41"/>
      <c r="F19" s="17">
        <v>10648784</v>
      </c>
      <c r="G19" s="17">
        <v>28384</v>
      </c>
      <c r="H19" s="17">
        <v>153384</v>
      </c>
      <c r="I19" s="2"/>
    </row>
    <row r="20" spans="1:9" s="3" customFormat="1" ht="11.55" x14ac:dyDescent="0.2">
      <c r="A20" s="1" t="s">
        <v>70</v>
      </c>
      <c r="B20" s="32" t="s">
        <v>66</v>
      </c>
      <c r="C20" s="1">
        <v>26422</v>
      </c>
      <c r="D20" s="1" t="s">
        <v>15</v>
      </c>
      <c r="E20" s="41"/>
      <c r="F20" s="17"/>
      <c r="G20" s="17"/>
      <c r="H20" s="17"/>
      <c r="I20" s="2"/>
    </row>
    <row r="21" spans="1:9" s="3" customFormat="1" ht="11.55" x14ac:dyDescent="0.2">
      <c r="A21" s="1" t="s">
        <v>71</v>
      </c>
      <c r="B21" s="2" t="s">
        <v>72</v>
      </c>
      <c r="C21" s="1">
        <v>26450</v>
      </c>
      <c r="D21" s="1" t="s">
        <v>15</v>
      </c>
      <c r="E21" s="41"/>
      <c r="F21" s="17">
        <f>F22+F23</f>
        <v>23559.71</v>
      </c>
      <c r="G21" s="17">
        <f>G22+G23</f>
        <v>0</v>
      </c>
      <c r="H21" s="17">
        <f>H22+H23</f>
        <v>0</v>
      </c>
      <c r="I21" s="2"/>
    </row>
    <row r="22" spans="1:9" s="3" customFormat="1" ht="11.55" x14ac:dyDescent="0.2">
      <c r="A22" s="1" t="s">
        <v>73</v>
      </c>
      <c r="B22" s="32" t="s">
        <v>64</v>
      </c>
      <c r="C22" s="1">
        <v>26451</v>
      </c>
      <c r="D22" s="45" t="s">
        <v>15</v>
      </c>
      <c r="E22" s="41"/>
      <c r="F22" s="17">
        <v>23559.71</v>
      </c>
      <c r="G22" s="17">
        <v>0</v>
      </c>
      <c r="H22" s="17">
        <v>0</v>
      </c>
      <c r="I22" s="2"/>
    </row>
    <row r="23" spans="1:9" s="3" customFormat="1" ht="11.55" x14ac:dyDescent="0.2">
      <c r="A23" s="1" t="s">
        <v>74</v>
      </c>
      <c r="B23" s="32" t="s">
        <v>66</v>
      </c>
      <c r="C23" s="1">
        <v>26452</v>
      </c>
      <c r="D23" s="45" t="s">
        <v>15</v>
      </c>
      <c r="E23" s="41"/>
      <c r="F23" s="17">
        <v>0</v>
      </c>
      <c r="G23" s="17">
        <v>0</v>
      </c>
      <c r="H23" s="17">
        <v>0</v>
      </c>
      <c r="I23" s="2"/>
    </row>
    <row r="24" spans="1:9" s="3" customFormat="1" ht="38.25" customHeight="1" x14ac:dyDescent="0.2">
      <c r="A24" s="91" t="s">
        <v>75</v>
      </c>
      <c r="B24" s="32" t="s">
        <v>76</v>
      </c>
      <c r="C24" s="1">
        <v>26500</v>
      </c>
      <c r="D24" s="1" t="s">
        <v>15</v>
      </c>
      <c r="E24" s="41"/>
      <c r="F24" s="17">
        <f>F25</f>
        <v>35573972.580000006</v>
      </c>
      <c r="G24" s="17">
        <f>G25</f>
        <v>29512271.66</v>
      </c>
      <c r="H24" s="17">
        <f>H25</f>
        <v>30433138.25</v>
      </c>
      <c r="I24" s="2"/>
    </row>
    <row r="25" spans="1:9" s="3" customFormat="1" ht="11.55" x14ac:dyDescent="0.2">
      <c r="A25" s="92"/>
      <c r="B25" s="94" t="s">
        <v>77</v>
      </c>
      <c r="C25" s="97">
        <v>26510</v>
      </c>
      <c r="D25" s="1"/>
      <c r="E25" s="41"/>
      <c r="F25" s="17">
        <f>F26+F27+F28</f>
        <v>35573972.580000006</v>
      </c>
      <c r="G25" s="17">
        <f>G26+G27+G28</f>
        <v>29512271.66</v>
      </c>
      <c r="H25" s="17">
        <f>H26+H27+H28</f>
        <v>30433138.25</v>
      </c>
      <c r="I25" s="2"/>
    </row>
    <row r="26" spans="1:9" s="3" customFormat="1" ht="11.55" x14ac:dyDescent="0.2">
      <c r="A26" s="92"/>
      <c r="B26" s="95"/>
      <c r="C26" s="98"/>
      <c r="D26" s="1">
        <v>2024</v>
      </c>
      <c r="E26" s="41"/>
      <c r="F26" s="17">
        <f>F16+F19+F22</f>
        <v>35573972.580000006</v>
      </c>
      <c r="G26" s="17"/>
      <c r="H26" s="17"/>
      <c r="I26" s="2"/>
    </row>
    <row r="27" spans="1:9" s="3" customFormat="1" ht="11.55" x14ac:dyDescent="0.2">
      <c r="A27" s="92"/>
      <c r="B27" s="95"/>
      <c r="C27" s="98"/>
      <c r="D27" s="1">
        <v>2025</v>
      </c>
      <c r="E27" s="41"/>
      <c r="F27" s="17"/>
      <c r="G27" s="17">
        <f>G16+G19+G22</f>
        <v>29512271.66</v>
      </c>
      <c r="H27" s="17"/>
      <c r="I27" s="2"/>
    </row>
    <row r="28" spans="1:9" s="3" customFormat="1" ht="11.55" x14ac:dyDescent="0.2">
      <c r="A28" s="93"/>
      <c r="B28" s="96"/>
      <c r="C28" s="99"/>
      <c r="D28" s="1">
        <v>2026</v>
      </c>
      <c r="E28" s="41"/>
      <c r="F28" s="17"/>
      <c r="G28" s="17"/>
      <c r="H28" s="17">
        <f>H16+H19+H22</f>
        <v>30433138.25</v>
      </c>
      <c r="I28" s="2"/>
    </row>
    <row r="29" spans="1:9" s="3" customFormat="1" ht="41.95" customHeight="1" x14ac:dyDescent="0.2">
      <c r="A29" s="91" t="s">
        <v>78</v>
      </c>
      <c r="B29" s="32" t="s">
        <v>79</v>
      </c>
      <c r="C29" s="1">
        <v>26600</v>
      </c>
      <c r="D29" s="1" t="s">
        <v>15</v>
      </c>
      <c r="E29" s="41"/>
      <c r="F29" s="17">
        <f>F30</f>
        <v>99925.26999999999</v>
      </c>
      <c r="G29" s="17">
        <f>G30</f>
        <v>0</v>
      </c>
      <c r="H29" s="17">
        <f>H30</f>
        <v>0</v>
      </c>
      <c r="I29" s="2"/>
    </row>
    <row r="30" spans="1:9" s="3" customFormat="1" ht="11.55" x14ac:dyDescent="0.2">
      <c r="A30" s="92"/>
      <c r="B30" s="94" t="s">
        <v>77</v>
      </c>
      <c r="C30" s="97">
        <v>26610</v>
      </c>
      <c r="D30" s="1"/>
      <c r="E30" s="41"/>
      <c r="F30" s="17">
        <f>F31+F32+F33</f>
        <v>99925.26999999999</v>
      </c>
      <c r="G30" s="17">
        <f>G31+G32+G33</f>
        <v>0</v>
      </c>
      <c r="H30" s="17">
        <f>H31+H32+H33</f>
        <v>0</v>
      </c>
      <c r="I30" s="2"/>
    </row>
    <row r="31" spans="1:9" s="3" customFormat="1" ht="11.55" x14ac:dyDescent="0.2">
      <c r="A31" s="92"/>
      <c r="B31" s="95"/>
      <c r="C31" s="98"/>
      <c r="D31" s="45">
        <v>2024</v>
      </c>
      <c r="E31" s="41"/>
      <c r="F31" s="17">
        <f>F17+F20+F23</f>
        <v>99925.26999999999</v>
      </c>
      <c r="G31" s="17"/>
      <c r="H31" s="17"/>
      <c r="I31" s="2"/>
    </row>
    <row r="32" spans="1:9" s="3" customFormat="1" ht="11.55" x14ac:dyDescent="0.2">
      <c r="A32" s="92"/>
      <c r="B32" s="95"/>
      <c r="C32" s="98"/>
      <c r="D32" s="45">
        <v>2025</v>
      </c>
      <c r="E32" s="41"/>
      <c r="F32" s="17"/>
      <c r="G32" s="17">
        <f>G17+G20+G23</f>
        <v>0</v>
      </c>
      <c r="H32" s="17"/>
      <c r="I32" s="2"/>
    </row>
    <row r="33" spans="1:9" s="3" customFormat="1" ht="11.55" x14ac:dyDescent="0.2">
      <c r="A33" s="93"/>
      <c r="B33" s="96"/>
      <c r="C33" s="99"/>
      <c r="D33" s="45">
        <v>2026</v>
      </c>
      <c r="E33" s="41"/>
      <c r="F33" s="17"/>
      <c r="G33" s="17"/>
      <c r="H33" s="17">
        <f>H17+H20+H23</f>
        <v>0</v>
      </c>
      <c r="I33" s="2"/>
    </row>
    <row r="34" spans="1:9" s="3" customFormat="1" ht="11.55" x14ac:dyDescent="0.2"/>
    <row r="35" spans="1:9" s="3" customFormat="1" ht="16.5" customHeight="1" x14ac:dyDescent="0.2">
      <c r="A35" s="86" t="s">
        <v>120</v>
      </c>
      <c r="B35" s="86"/>
      <c r="C35" s="7"/>
      <c r="G35" s="89" t="s">
        <v>121</v>
      </c>
      <c r="H35" s="89"/>
    </row>
    <row r="36" spans="1:9" s="3" customFormat="1" ht="11.55" x14ac:dyDescent="0.2">
      <c r="A36" s="86"/>
      <c r="B36" s="86"/>
      <c r="C36" s="7"/>
      <c r="D36" s="36" t="s">
        <v>102</v>
      </c>
      <c r="E36" s="42"/>
      <c r="G36" s="90" t="s">
        <v>93</v>
      </c>
      <c r="H36" s="90"/>
    </row>
    <row r="37" spans="1:9" s="3" customFormat="1" ht="11.55" x14ac:dyDescent="0.2"/>
    <row r="38" spans="1:9" s="3" customFormat="1" ht="20.25" customHeight="1" x14ac:dyDescent="0.2">
      <c r="A38" s="6" t="s">
        <v>119</v>
      </c>
    </row>
    <row r="39" spans="1:9" s="3" customFormat="1" ht="11.55" x14ac:dyDescent="0.2">
      <c r="A39" s="6"/>
    </row>
    <row r="40" spans="1:9" s="3" customFormat="1" ht="11.55" x14ac:dyDescent="0.2">
      <c r="A40" s="6" t="s">
        <v>136</v>
      </c>
    </row>
    <row r="41" spans="1:9" s="33" customFormat="1" ht="11.55" x14ac:dyDescent="0.2"/>
  </sheetData>
  <mergeCells count="17">
    <mergeCell ref="D4:D5"/>
    <mergeCell ref="A35:B36"/>
    <mergeCell ref="E4:E5"/>
    <mergeCell ref="G35:H35"/>
    <mergeCell ref="G36:H36"/>
    <mergeCell ref="A1:I1"/>
    <mergeCell ref="A2:I2"/>
    <mergeCell ref="A24:A28"/>
    <mergeCell ref="A29:A33"/>
    <mergeCell ref="B25:B28"/>
    <mergeCell ref="B30:B33"/>
    <mergeCell ref="C25:C28"/>
    <mergeCell ref="C30:C33"/>
    <mergeCell ref="A4:A5"/>
    <mergeCell ref="B4:B5"/>
    <mergeCell ref="C4:C5"/>
    <mergeCell ref="F4:I4"/>
  </mergeCells>
  <hyperlinks>
    <hyperlink ref="B23" r:id="rId1" display="garantf1://12088083.0/"/>
    <hyperlink ref="B22" r:id="rId2" display="garantf1://70253464.0/"/>
    <hyperlink ref="B20" r:id="rId3" display="garantf1://12088083.0/"/>
    <hyperlink ref="B19" r:id="rId4" display="garantf1://70253464.0/"/>
    <hyperlink ref="B29" r:id="rId5" display="garantf1://12088083.0/"/>
    <hyperlink ref="B24" r:id="rId6" display="garantf1://70253464.0/"/>
    <hyperlink ref="B18" r:id="rId7" display="garantf1://12012604.78111/"/>
    <hyperlink ref="B17" r:id="rId8" display="garantf1://12088083.0/"/>
    <hyperlink ref="B16" r:id="rId9" display="garantf1://70253464.0/"/>
    <hyperlink ref="B13" r:id="rId10" display="garantf1://12088083.0/"/>
    <hyperlink ref="B12" r:id="rId11" display="garantf1://70253464.0/"/>
  </hyperlinks>
  <pageMargins left="0.78740157480314965" right="0.78740157480314965" top="0.59055118110236227" bottom="0.39370078740157483" header="0.31496062992125984" footer="0.31496062992125984"/>
  <pageSetup paperSize="9" orientation="landscape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A6" sqref="A6:H6"/>
    </sheetView>
  </sheetViews>
  <sheetFormatPr defaultColWidth="8.625" defaultRowHeight="14.3" x14ac:dyDescent="0.25"/>
  <cols>
    <col min="1" max="1" width="28.625" style="15" customWidth="1"/>
    <col min="2" max="2" width="26.375" style="15" customWidth="1"/>
    <col min="3" max="3" width="9" style="15" customWidth="1"/>
    <col min="4" max="4" width="9.875" style="15" customWidth="1"/>
    <col min="5" max="5" width="14.375" style="15" customWidth="1"/>
    <col min="6" max="6" width="13.375" style="15" customWidth="1"/>
    <col min="7" max="7" width="13.625" style="15" customWidth="1"/>
    <col min="8" max="8" width="12.625" style="15" customWidth="1"/>
    <col min="9" max="9" width="11.875" style="15" customWidth="1"/>
    <col min="10" max="10" width="9.625" style="15" customWidth="1"/>
    <col min="11" max="11" width="12.25" style="15" bestFit="1" customWidth="1"/>
    <col min="12" max="12" width="8.625" style="15"/>
    <col min="13" max="13" width="10.625" style="15" customWidth="1"/>
    <col min="14" max="16384" width="8.625" style="15"/>
  </cols>
  <sheetData>
    <row r="1" spans="1:9" s="8" customFormat="1" ht="15.65" x14ac:dyDescent="0.25">
      <c r="E1" s="74" t="s">
        <v>0</v>
      </c>
      <c r="F1" s="74"/>
      <c r="G1" s="74"/>
      <c r="H1" s="74"/>
    </row>
    <row r="2" spans="1:9" s="8" customFormat="1" ht="93.25" customHeight="1" x14ac:dyDescent="0.25">
      <c r="A2" s="85"/>
      <c r="B2" s="85"/>
      <c r="E2" s="74" t="s">
        <v>114</v>
      </c>
      <c r="F2" s="74"/>
      <c r="G2" s="74"/>
      <c r="H2" s="74"/>
    </row>
    <row r="3" spans="1:9" s="8" customFormat="1" ht="19.899999999999999" customHeight="1" x14ac:dyDescent="0.25">
      <c r="A3" s="85"/>
      <c r="B3" s="85"/>
      <c r="E3" s="85" t="s">
        <v>99</v>
      </c>
      <c r="F3" s="85"/>
      <c r="G3" s="85"/>
      <c r="H3" s="85"/>
    </row>
    <row r="4" spans="1:9" s="8" customFormat="1" ht="15.65" x14ac:dyDescent="0.25">
      <c r="A4" s="81"/>
      <c r="B4" s="81"/>
      <c r="E4" s="86" t="s">
        <v>90</v>
      </c>
      <c r="F4" s="86"/>
      <c r="G4" s="86"/>
      <c r="H4" s="86"/>
    </row>
    <row r="5" spans="1:9" s="8" customFormat="1" ht="16.3" x14ac:dyDescent="0.25">
      <c r="E5" s="81" t="s">
        <v>129</v>
      </c>
      <c r="F5" s="82"/>
      <c r="G5" s="82"/>
      <c r="H5" s="82"/>
    </row>
    <row r="6" spans="1:9" s="9" customFormat="1" ht="24.65" customHeight="1" x14ac:dyDescent="0.3">
      <c r="A6" s="84" t="s">
        <v>127</v>
      </c>
      <c r="B6" s="84"/>
      <c r="C6" s="84"/>
      <c r="D6" s="84"/>
      <c r="E6" s="84"/>
      <c r="F6" s="84"/>
      <c r="G6" s="84"/>
      <c r="H6" s="84"/>
    </row>
    <row r="7" spans="1:9" s="9" customFormat="1" ht="15.65" customHeight="1" x14ac:dyDescent="0.3">
      <c r="A7" s="84" t="s">
        <v>123</v>
      </c>
      <c r="B7" s="84"/>
      <c r="C7" s="84"/>
      <c r="D7" s="84"/>
      <c r="E7" s="84"/>
      <c r="F7" s="84"/>
      <c r="G7" s="84"/>
      <c r="H7" s="84"/>
    </row>
    <row r="8" spans="1:9" s="8" customFormat="1" ht="19.899999999999999" customHeight="1" x14ac:dyDescent="0.25">
      <c r="A8" s="83" t="s">
        <v>128</v>
      </c>
      <c r="B8" s="83"/>
      <c r="C8" s="83"/>
      <c r="D8" s="83"/>
      <c r="E8" s="83"/>
      <c r="F8" s="83"/>
      <c r="G8" s="83"/>
      <c r="H8" s="83"/>
    </row>
    <row r="9" spans="1:9" s="8" customFormat="1" ht="22.95" customHeight="1" x14ac:dyDescent="0.25">
      <c r="A9" s="74" t="s">
        <v>87</v>
      </c>
      <c r="B9" s="72" t="s">
        <v>89</v>
      </c>
      <c r="C9" s="72"/>
      <c r="D9" s="72"/>
      <c r="E9" s="72"/>
      <c r="F9" s="72"/>
      <c r="G9" s="10"/>
      <c r="H9" s="5" t="s">
        <v>1</v>
      </c>
    </row>
    <row r="10" spans="1:9" s="8" customFormat="1" ht="19.899999999999999" customHeight="1" x14ac:dyDescent="0.25">
      <c r="A10" s="74"/>
      <c r="B10" s="72"/>
      <c r="C10" s="72"/>
      <c r="D10" s="72"/>
      <c r="E10" s="72"/>
      <c r="F10" s="72"/>
      <c r="G10" s="4" t="s">
        <v>2</v>
      </c>
      <c r="H10" s="11"/>
    </row>
    <row r="11" spans="1:9" s="8" customFormat="1" ht="30.75" customHeight="1" x14ac:dyDescent="0.25">
      <c r="A11" s="57"/>
      <c r="B11" s="57"/>
      <c r="C11" s="57"/>
      <c r="D11" s="57"/>
      <c r="E11" s="57"/>
      <c r="F11" s="57"/>
      <c r="G11" s="4" t="s">
        <v>3</v>
      </c>
      <c r="H11" s="12" t="s">
        <v>100</v>
      </c>
    </row>
    <row r="12" spans="1:9" s="8" customFormat="1" ht="26.5" customHeight="1" x14ac:dyDescent="0.25">
      <c r="A12" s="57"/>
      <c r="B12" s="57"/>
      <c r="C12" s="57"/>
      <c r="D12" s="57"/>
      <c r="E12" s="57"/>
      <c r="F12" s="57"/>
      <c r="G12" s="4" t="s">
        <v>4</v>
      </c>
      <c r="H12" s="5">
        <v>925</v>
      </c>
    </row>
    <row r="13" spans="1:9" s="8" customFormat="1" ht="63" customHeight="1" x14ac:dyDescent="0.25">
      <c r="A13" s="13" t="s">
        <v>88</v>
      </c>
      <c r="B13" s="72" t="s">
        <v>115</v>
      </c>
      <c r="C13" s="73"/>
      <c r="D13" s="73"/>
      <c r="E13" s="73"/>
      <c r="F13" s="73"/>
      <c r="G13" s="4" t="s">
        <v>3</v>
      </c>
      <c r="H13" s="64" t="s">
        <v>116</v>
      </c>
      <c r="I13" s="62"/>
    </row>
    <row r="14" spans="1:9" s="8" customFormat="1" ht="30.25" customHeight="1" x14ac:dyDescent="0.25">
      <c r="A14" s="57"/>
      <c r="B14" s="57"/>
      <c r="C14" s="57"/>
      <c r="D14" s="57"/>
      <c r="E14" s="57"/>
      <c r="F14" s="57"/>
      <c r="G14" s="4" t="s">
        <v>5</v>
      </c>
      <c r="H14" s="5">
        <v>2312053379</v>
      </c>
      <c r="I14" s="63"/>
    </row>
    <row r="15" spans="1:9" s="8" customFormat="1" ht="21.75" customHeight="1" x14ac:dyDescent="0.25">
      <c r="A15" s="74" t="s">
        <v>7</v>
      </c>
      <c r="B15" s="74"/>
      <c r="C15" s="57"/>
      <c r="D15" s="57"/>
      <c r="E15" s="57"/>
      <c r="F15" s="57"/>
      <c r="G15" s="4" t="s">
        <v>6</v>
      </c>
      <c r="H15" s="5">
        <v>231201001</v>
      </c>
    </row>
    <row r="16" spans="1:9" s="8" customFormat="1" ht="23.3" customHeight="1" x14ac:dyDescent="0.25">
      <c r="A16" s="57"/>
      <c r="B16" s="57"/>
      <c r="C16" s="57"/>
      <c r="D16" s="57"/>
      <c r="E16" s="57"/>
      <c r="F16" s="57"/>
      <c r="G16" s="4" t="s">
        <v>8</v>
      </c>
      <c r="H16" s="5">
        <v>383</v>
      </c>
    </row>
    <row r="17" spans="2:8" s="14" customFormat="1" ht="20.399999999999999" customHeight="1" x14ac:dyDescent="0.25">
      <c r="B17" s="76" t="s">
        <v>9</v>
      </c>
      <c r="C17" s="76"/>
      <c r="D17" s="76"/>
      <c r="E17" s="76"/>
      <c r="F17" s="76"/>
      <c r="G17" s="76"/>
      <c r="H17" s="76"/>
    </row>
    <row r="18" spans="2:8" s="14" customFormat="1" ht="22.75" customHeight="1" x14ac:dyDescent="0.25">
      <c r="B18" s="76" t="s">
        <v>10</v>
      </c>
      <c r="C18" s="76"/>
      <c r="D18" s="76"/>
      <c r="E18" s="76"/>
      <c r="F18" s="76"/>
      <c r="G18" s="76"/>
      <c r="H18" s="76"/>
    </row>
    <row r="27" spans="2:8" ht="235.55" customHeight="1" x14ac:dyDescent="0.25"/>
    <row r="28" spans="2:8" ht="99.7" customHeight="1" x14ac:dyDescent="0.25"/>
    <row r="29" spans="2:8" ht="80.5" customHeight="1" x14ac:dyDescent="0.25"/>
    <row r="30" spans="2:8" ht="96.8" customHeight="1" x14ac:dyDescent="0.25"/>
    <row r="31" spans="2:8" ht="81.7" customHeight="1" x14ac:dyDescent="0.25"/>
    <row r="32" spans="2:8" ht="28.55" customHeight="1" x14ac:dyDescent="0.25"/>
    <row r="33" ht="28.55" customHeight="1" x14ac:dyDescent="0.25"/>
    <row r="36" ht="27.7" customHeight="1" x14ac:dyDescent="0.25"/>
    <row r="39" ht="29.25" customHeight="1" x14ac:dyDescent="0.25"/>
    <row r="41" ht="28.55" customHeight="1" x14ac:dyDescent="0.25"/>
    <row r="45" ht="84.75" customHeight="1" x14ac:dyDescent="0.25"/>
  </sheetData>
  <mergeCells count="17">
    <mergeCell ref="B13:F13"/>
    <mergeCell ref="A15:B15"/>
    <mergeCell ref="B17:H17"/>
    <mergeCell ref="B18:H18"/>
    <mergeCell ref="E5:H5"/>
    <mergeCell ref="A6:H6"/>
    <mergeCell ref="A7:H7"/>
    <mergeCell ref="A8:H8"/>
    <mergeCell ref="A9:A10"/>
    <mergeCell ref="B9:F10"/>
    <mergeCell ref="A4:B4"/>
    <mergeCell ref="E4:H4"/>
    <mergeCell ref="E1:H1"/>
    <mergeCell ref="A2:B2"/>
    <mergeCell ref="E2:H2"/>
    <mergeCell ref="A3:B3"/>
    <mergeCell ref="E3:H3"/>
  </mergeCells>
  <pageMargins left="0.78740157480314965" right="0.78740157480314965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1-3 стр</vt:lpstr>
      <vt:lpstr>4-5 стр</vt:lpstr>
      <vt:lpstr>1-3 стр (2)</vt:lpstr>
      <vt:lpstr>'1-3 стр'!Заголовки_для_печати</vt:lpstr>
      <vt:lpstr>'4-5 стр'!Заголовки_для_печати</vt:lpstr>
      <vt:lpstr>'1-3 стр'!Область_печати</vt:lpstr>
      <vt:lpstr>'1-3 стр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Ланговая С. Ю.</dc:creator>
  <cp:lastModifiedBy>Серова Т.В.</cp:lastModifiedBy>
  <cp:lastPrinted>2024-02-01T06:30:14Z</cp:lastPrinted>
  <dcterms:created xsi:type="dcterms:W3CDTF">2020-01-09T08:16:47Z</dcterms:created>
  <dcterms:modified xsi:type="dcterms:W3CDTF">2024-02-01T06:33:22Z</dcterms:modified>
</cp:coreProperties>
</file>